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8_{312830A1-09F5-44AF-A44B-A4F33DD8D0D5}"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06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G305" i="9"/>
  <c r="F305" i="9"/>
  <c r="H304" i="9"/>
  <c r="G304" i="9"/>
  <c r="F304" i="9"/>
  <c r="H303" i="9"/>
  <c r="E303" i="9" s="1"/>
  <c r="B303" i="9" s="1"/>
  <c r="G303" i="9"/>
  <c r="F303" i="9"/>
  <c r="H302" i="9"/>
  <c r="G302" i="9"/>
  <c r="F302" i="9"/>
  <c r="H301" i="9"/>
  <c r="E301" i="9" s="1"/>
  <c r="B301" i="9" s="1"/>
  <c r="G301" i="9"/>
  <c r="F301" i="9"/>
  <c r="H300" i="9"/>
  <c r="G300" i="9"/>
  <c r="E300" i="9" s="1"/>
  <c r="B300" i="9" s="1"/>
  <c r="F300" i="9"/>
  <c r="H299" i="9"/>
  <c r="G299" i="9"/>
  <c r="F299" i="9"/>
  <c r="H298" i="9"/>
  <c r="E298" i="9" s="1"/>
  <c r="B298" i="9" s="1"/>
  <c r="G298" i="9"/>
  <c r="F298" i="9"/>
  <c r="H297" i="9"/>
  <c r="G297" i="9"/>
  <c r="F297" i="9"/>
  <c r="H296" i="9"/>
  <c r="E296" i="9" s="1"/>
  <c r="B296" i="9" s="1"/>
  <c r="G296" i="9"/>
  <c r="F296" i="9"/>
  <c r="H295" i="9"/>
  <c r="G295" i="9"/>
  <c r="F295" i="9"/>
  <c r="H294" i="9"/>
  <c r="G294" i="9"/>
  <c r="F294" i="9"/>
  <c r="H293" i="9"/>
  <c r="G293" i="9"/>
  <c r="F293" i="9"/>
  <c r="H292" i="9"/>
  <c r="G292" i="9"/>
  <c r="F292" i="9"/>
  <c r="H291" i="9"/>
  <c r="E291" i="9" s="1"/>
  <c r="B291" i="9" s="1"/>
  <c r="G291" i="9"/>
  <c r="F291" i="9"/>
  <c r="F290" i="9"/>
  <c r="F289" i="9"/>
  <c r="H288" i="9"/>
  <c r="G288" i="9"/>
  <c r="F288" i="9"/>
  <c r="H287" i="9"/>
  <c r="G287" i="9"/>
  <c r="F287" i="9"/>
  <c r="H286" i="9"/>
  <c r="G286" i="9"/>
  <c r="F286" i="9"/>
  <c r="H285" i="9"/>
  <c r="G285" i="9"/>
  <c r="F285" i="9"/>
  <c r="F284" i="9"/>
  <c r="H283" i="9"/>
  <c r="E283" i="9" s="1"/>
  <c r="B283" i="9" s="1"/>
  <c r="G283" i="9"/>
  <c r="F283" i="9"/>
  <c r="H282" i="9"/>
  <c r="E282" i="9" s="1"/>
  <c r="B282" i="9" s="1"/>
  <c r="G282" i="9"/>
  <c r="F282" i="9"/>
  <c r="H281" i="9"/>
  <c r="G281" i="9"/>
  <c r="F281" i="9"/>
  <c r="F280" i="9"/>
  <c r="F279" i="9"/>
  <c r="F278" i="9"/>
  <c r="F276" i="9"/>
  <c r="L275" i="9"/>
  <c r="F275" i="9" s="1"/>
  <c r="H275" i="9"/>
  <c r="F274" i="9"/>
  <c r="I273" i="9"/>
  <c r="E273" i="9" s="1"/>
  <c r="B273" i="9" s="1"/>
  <c r="H273" i="9"/>
  <c r="F273" i="9"/>
  <c r="E272" i="9"/>
  <c r="M271" i="9"/>
  <c r="L271" i="9"/>
  <c r="E271" i="9"/>
  <c r="M270" i="9"/>
  <c r="L270" i="9"/>
  <c r="E270" i="9"/>
  <c r="M269" i="9"/>
  <c r="F269" i="9" s="1"/>
  <c r="L269" i="9"/>
  <c r="E269" i="9"/>
  <c r="M268" i="9"/>
  <c r="L268" i="9"/>
  <c r="F268" i="9"/>
  <c r="E268" i="9"/>
  <c r="M267" i="9"/>
  <c r="F267" i="9" s="1"/>
  <c r="B267" i="9" s="1"/>
  <c r="L267" i="9"/>
  <c r="E267" i="9"/>
  <c r="M266" i="9"/>
  <c r="L266" i="9"/>
  <c r="E266" i="9"/>
  <c r="M265" i="9"/>
  <c r="F265" i="9" s="1"/>
  <c r="L265" i="9"/>
  <c r="E265" i="9"/>
  <c r="M264" i="9"/>
  <c r="F264" i="9" s="1"/>
  <c r="L264" i="9"/>
  <c r="E264" i="9"/>
  <c r="M263" i="9"/>
  <c r="L263" i="9"/>
  <c r="F263" i="9" s="1"/>
  <c r="B263" i="9" s="1"/>
  <c r="E263" i="9"/>
  <c r="M262" i="9"/>
  <c r="L262" i="9"/>
  <c r="E262" i="9"/>
  <c r="M261" i="9"/>
  <c r="F261" i="9" s="1"/>
  <c r="L261" i="9"/>
  <c r="E261" i="9"/>
  <c r="M260" i="9"/>
  <c r="L260" i="9"/>
  <c r="F260" i="9"/>
  <c r="E260" i="9"/>
  <c r="M259" i="9"/>
  <c r="L259" i="9"/>
  <c r="F259" i="9"/>
  <c r="B259" i="9" s="1"/>
  <c r="E259" i="9"/>
  <c r="M258" i="9"/>
  <c r="L258" i="9"/>
  <c r="E258" i="9"/>
  <c r="M257" i="9"/>
  <c r="F257" i="9" s="1"/>
  <c r="B257" i="9" s="1"/>
  <c r="L257" i="9"/>
  <c r="E257" i="9"/>
  <c r="M256" i="9"/>
  <c r="L256" i="9"/>
  <c r="E256" i="9"/>
  <c r="M255" i="9"/>
  <c r="L255" i="9"/>
  <c r="F255" i="9" s="1"/>
  <c r="B255" i="9" s="1"/>
  <c r="E255" i="9"/>
  <c r="M254" i="9"/>
  <c r="L254" i="9"/>
  <c r="E254" i="9"/>
  <c r="M253" i="9"/>
  <c r="F253" i="9" s="1"/>
  <c r="L253" i="9"/>
  <c r="E253" i="9"/>
  <c r="M252" i="9"/>
  <c r="F252" i="9" s="1"/>
  <c r="L252" i="9"/>
  <c r="E252" i="9"/>
  <c r="M251" i="9"/>
  <c r="L251" i="9"/>
  <c r="F251" i="9"/>
  <c r="B251" i="9" s="1"/>
  <c r="E251" i="9"/>
  <c r="M250" i="9"/>
  <c r="L250" i="9"/>
  <c r="E250" i="9"/>
  <c r="M249" i="9"/>
  <c r="F249" i="9" s="1"/>
  <c r="B249" i="9" s="1"/>
  <c r="L249" i="9"/>
  <c r="E249" i="9"/>
  <c r="M248" i="9"/>
  <c r="L248" i="9"/>
  <c r="F248" i="9" s="1"/>
  <c r="E248" i="9"/>
  <c r="M247" i="9"/>
  <c r="L247" i="9"/>
  <c r="E247" i="9"/>
  <c r="M246" i="9"/>
  <c r="L246" i="9"/>
  <c r="E246" i="9"/>
  <c r="M245" i="9"/>
  <c r="F245" i="9" s="1"/>
  <c r="L245" i="9"/>
  <c r="E245" i="9"/>
  <c r="M244" i="9"/>
  <c r="F244" i="9" s="1"/>
  <c r="L244" i="9"/>
  <c r="E244" i="9"/>
  <c r="M243" i="9"/>
  <c r="F243" i="9" s="1"/>
  <c r="B243" i="9" s="1"/>
  <c r="L243" i="9"/>
  <c r="E243" i="9"/>
  <c r="M242" i="9"/>
  <c r="L242" i="9"/>
  <c r="E242" i="9"/>
  <c r="M241" i="9"/>
  <c r="F241" i="9" s="1"/>
  <c r="B241" i="9" s="1"/>
  <c r="L241" i="9"/>
  <c r="E241" i="9"/>
  <c r="M240" i="9"/>
  <c r="L240" i="9"/>
  <c r="F240" i="9" s="1"/>
  <c r="E240" i="9"/>
  <c r="M239" i="9"/>
  <c r="L239" i="9"/>
  <c r="E239" i="9"/>
  <c r="M238" i="9"/>
  <c r="L238" i="9"/>
  <c r="E238" i="9"/>
  <c r="M237" i="9"/>
  <c r="F237" i="9" s="1"/>
  <c r="L237" i="9"/>
  <c r="E237" i="9"/>
  <c r="M236" i="9"/>
  <c r="L236" i="9"/>
  <c r="F236" i="9"/>
  <c r="E236" i="9"/>
  <c r="M235" i="9"/>
  <c r="F235" i="9" s="1"/>
  <c r="B235" i="9" s="1"/>
  <c r="L235" i="9"/>
  <c r="E235" i="9"/>
  <c r="M234" i="9"/>
  <c r="L234" i="9"/>
  <c r="F234" i="9" s="1"/>
  <c r="E234" i="9"/>
  <c r="M233" i="9"/>
  <c r="F233" i="9" s="1"/>
  <c r="B233" i="9" s="1"/>
  <c r="L233" i="9"/>
  <c r="E233" i="9"/>
  <c r="M232" i="9"/>
  <c r="L232" i="9"/>
  <c r="F232" i="9" s="1"/>
  <c r="E232" i="9"/>
  <c r="M231" i="9"/>
  <c r="L231" i="9"/>
  <c r="E231" i="9"/>
  <c r="M230" i="9"/>
  <c r="L230" i="9"/>
  <c r="E230" i="9"/>
  <c r="M229" i="9"/>
  <c r="F229" i="9" s="1"/>
  <c r="L229" i="9"/>
  <c r="E229" i="9"/>
  <c r="M228" i="9"/>
  <c r="L228" i="9"/>
  <c r="F228" i="9"/>
  <c r="E228" i="9"/>
  <c r="M227" i="9"/>
  <c r="L227" i="9"/>
  <c r="F227" i="9"/>
  <c r="B227" i="9" s="1"/>
  <c r="E227" i="9"/>
  <c r="M226" i="9"/>
  <c r="L226" i="9"/>
  <c r="E226" i="9"/>
  <c r="M225" i="9"/>
  <c r="F225" i="9" s="1"/>
  <c r="B225" i="9" s="1"/>
  <c r="L225" i="9"/>
  <c r="E225" i="9"/>
  <c r="M224" i="9"/>
  <c r="L224" i="9"/>
  <c r="E224" i="9"/>
  <c r="M223" i="9"/>
  <c r="L223" i="9"/>
  <c r="F223" i="9" s="1"/>
  <c r="B223" i="9" s="1"/>
  <c r="E223" i="9"/>
  <c r="M222" i="9"/>
  <c r="L222" i="9"/>
  <c r="E222" i="9"/>
  <c r="M221" i="9"/>
  <c r="F221" i="9" s="1"/>
  <c r="L221" i="9"/>
  <c r="E221" i="9"/>
  <c r="M220" i="9"/>
  <c r="F220" i="9" s="1"/>
  <c r="L220" i="9"/>
  <c r="E220" i="9"/>
  <c r="M219" i="9"/>
  <c r="L219" i="9"/>
  <c r="F219" i="9"/>
  <c r="B219" i="9" s="1"/>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E158" i="9" s="1"/>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E150" i="9" s="1"/>
  <c r="F150" i="9"/>
  <c r="H149" i="9"/>
  <c r="G149" i="9"/>
  <c r="E149" i="9" s="1"/>
  <c r="B149" i="9" s="1"/>
  <c r="F149" i="9"/>
  <c r="H148" i="9"/>
  <c r="E148" i="9" s="1"/>
  <c r="B148" i="9" s="1"/>
  <c r="G148" i="9"/>
  <c r="F148" i="9"/>
  <c r="H147" i="9"/>
  <c r="E147" i="9" s="1"/>
  <c r="B147" i="9" s="1"/>
  <c r="G147" i="9"/>
  <c r="F147" i="9"/>
  <c r="H146" i="9"/>
  <c r="G146" i="9"/>
  <c r="F146" i="9"/>
  <c r="H145" i="9"/>
  <c r="G145" i="9"/>
  <c r="F145" i="9"/>
  <c r="H144" i="9"/>
  <c r="E144" i="9" s="1"/>
  <c r="B144" i="9" s="1"/>
  <c r="G144" i="9"/>
  <c r="F144" i="9"/>
  <c r="F143" i="9"/>
  <c r="H142" i="9"/>
  <c r="G142" i="9"/>
  <c r="E142" i="9" s="1"/>
  <c r="B142" i="9" s="1"/>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E134" i="9" s="1"/>
  <c r="B134" i="9" s="1"/>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E115" i="9" s="1"/>
  <c r="B115" i="9" s="1"/>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E106" i="9" s="1"/>
  <c r="B106" i="9" s="1"/>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E99" i="9" s="1"/>
  <c r="B99" i="9" s="1"/>
  <c r="F99" i="9"/>
  <c r="H98" i="9"/>
  <c r="G98" i="9"/>
  <c r="F98" i="9"/>
  <c r="H97" i="9"/>
  <c r="E97" i="9" s="1"/>
  <c r="B97" i="9" s="1"/>
  <c r="G97" i="9"/>
  <c r="F97" i="9"/>
  <c r="H96" i="9"/>
  <c r="E96" i="9" s="1"/>
  <c r="B96" i="9" s="1"/>
  <c r="G96" i="9"/>
  <c r="F96" i="9"/>
  <c r="H95" i="9"/>
  <c r="G95" i="9"/>
  <c r="E95" i="9" s="1"/>
  <c r="B95" i="9" s="1"/>
  <c r="F95" i="9"/>
  <c r="H94" i="9"/>
  <c r="G94" i="9"/>
  <c r="E94" i="9" s="1"/>
  <c r="B94" i="9" s="1"/>
  <c r="F94" i="9"/>
  <c r="H93" i="9"/>
  <c r="E93" i="9" s="1"/>
  <c r="B93" i="9" s="1"/>
  <c r="G93" i="9"/>
  <c r="F93" i="9"/>
  <c r="H92" i="9"/>
  <c r="E92" i="9" s="1"/>
  <c r="B92" i="9" s="1"/>
  <c r="G92" i="9"/>
  <c r="F92" i="9"/>
  <c r="H91" i="9"/>
  <c r="G91" i="9"/>
  <c r="F91" i="9"/>
  <c r="H90" i="9"/>
  <c r="G90" i="9"/>
  <c r="F90" i="9"/>
  <c r="H89" i="9"/>
  <c r="E89" i="9" s="1"/>
  <c r="B89" i="9" s="1"/>
  <c r="G89" i="9"/>
  <c r="F89" i="9"/>
  <c r="H88" i="9"/>
  <c r="G88" i="9"/>
  <c r="F88" i="9"/>
  <c r="E88" i="9"/>
  <c r="B88" i="9" s="1"/>
  <c r="H87" i="9"/>
  <c r="G87" i="9"/>
  <c r="E87" i="9" s="1"/>
  <c r="B87" i="9" s="1"/>
  <c r="F87" i="9"/>
  <c r="H86" i="9"/>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E74" i="9" s="1"/>
  <c r="B74" i="9" s="1"/>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E67" i="9" s="1"/>
  <c r="B67" i="9" s="1"/>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E59" i="9" s="1"/>
  <c r="B59" i="9" s="1"/>
  <c r="F59" i="9"/>
  <c r="H58" i="9"/>
  <c r="G58" i="9"/>
  <c r="F58" i="9"/>
  <c r="H57" i="9"/>
  <c r="E57" i="9" s="1"/>
  <c r="B57" i="9" s="1"/>
  <c r="G57" i="9"/>
  <c r="F57" i="9"/>
  <c r="H56" i="9"/>
  <c r="E56" i="9" s="1"/>
  <c r="B56" i="9" s="1"/>
  <c r="G56" i="9"/>
  <c r="F56" i="9"/>
  <c r="H55" i="9"/>
  <c r="G55" i="9"/>
  <c r="E55" i="9" s="1"/>
  <c r="B55" i="9" s="1"/>
  <c r="F55" i="9"/>
  <c r="H54" i="9"/>
  <c r="G54" i="9"/>
  <c r="E54" i="9" s="1"/>
  <c r="B54" i="9" s="1"/>
  <c r="F54" i="9"/>
  <c r="H53" i="9"/>
  <c r="G53" i="9"/>
  <c r="F53" i="9"/>
  <c r="E53" i="9"/>
  <c r="B53" i="9" s="1"/>
  <c r="H52" i="9"/>
  <c r="G52" i="9"/>
  <c r="F52" i="9"/>
  <c r="E52" i="9"/>
  <c r="B52" i="9" s="1"/>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E26" i="9" s="1"/>
  <c r="B26" i="9" s="1"/>
  <c r="F26" i="9"/>
  <c r="H25" i="9"/>
  <c r="E25" i="9" s="1"/>
  <c r="B25" i="9" s="1"/>
  <c r="G25" i="9"/>
  <c r="F25" i="9"/>
  <c r="H24" i="9"/>
  <c r="G24" i="9"/>
  <c r="F24" i="9"/>
  <c r="E24" i="9"/>
  <c r="B24" i="9" s="1"/>
  <c r="H23" i="9"/>
  <c r="G23" i="9"/>
  <c r="F23" i="9"/>
  <c r="H22" i="9"/>
  <c r="G22" i="9"/>
  <c r="F22" i="9"/>
  <c r="F21" i="9"/>
  <c r="F4" i="9"/>
  <c r="O3" i="9"/>
  <c r="G275" i="9" s="1"/>
  <c r="I3" i="9"/>
  <c r="H3" i="9"/>
  <c r="G3" i="9"/>
  <c r="D101" i="8"/>
  <c r="D95" i="8"/>
  <c r="D90" i="8"/>
  <c r="C1565" i="1" s="1"/>
  <c r="H1565" i="1" s="1"/>
  <c r="D85" i="8"/>
  <c r="C1560" i="1" s="1"/>
  <c r="D80" i="8"/>
  <c r="D75" i="8"/>
  <c r="C1550" i="1" s="1"/>
  <c r="G1550" i="1" s="1"/>
  <c r="D70" i="8"/>
  <c r="C1545" i="1" s="1"/>
  <c r="G1545" i="1" s="1"/>
  <c r="D65" i="8"/>
  <c r="C1540" i="1" s="1"/>
  <c r="D60" i="8"/>
  <c r="D55" i="8"/>
  <c r="D50" i="8"/>
  <c r="D44" i="8"/>
  <c r="C1519" i="1" s="1"/>
  <c r="H1519" i="1" s="1"/>
  <c r="D36" i="8"/>
  <c r="D26" i="8"/>
  <c r="D18" i="8"/>
  <c r="C1493" i="1" s="1"/>
  <c r="D8" i="8"/>
  <c r="D6" i="8" s="1"/>
  <c r="E44" i="7"/>
  <c r="D44" i="7"/>
  <c r="E39" i="7"/>
  <c r="D39" i="7"/>
  <c r="C1470" i="1" s="1"/>
  <c r="E30" i="7"/>
  <c r="D30" i="7"/>
  <c r="E23" i="7"/>
  <c r="D23" i="7"/>
  <c r="D22" i="7" s="1"/>
  <c r="H30" i="3" s="1"/>
  <c r="E14" i="7"/>
  <c r="D14" i="7"/>
  <c r="E7" i="7"/>
  <c r="E6" i="7" s="1"/>
  <c r="D1437" i="1" s="1"/>
  <c r="D7" i="7"/>
  <c r="C1438" i="1" s="1"/>
  <c r="F140" i="6"/>
  <c r="F139" i="6"/>
  <c r="F138" i="6"/>
  <c r="F137" i="6"/>
  <c r="F136" i="6"/>
  <c r="F135" i="6"/>
  <c r="F134" i="6"/>
  <c r="F133" i="6"/>
  <c r="F132" i="6"/>
  <c r="F131" i="6"/>
  <c r="F130" i="6"/>
  <c r="E130" i="6"/>
  <c r="D130" i="6"/>
  <c r="E129" i="6"/>
  <c r="D129" i="6"/>
  <c r="F129" i="6" s="1"/>
  <c r="F128" i="6"/>
  <c r="F127" i="6"/>
  <c r="F126" i="6"/>
  <c r="F125" i="6"/>
  <c r="F124" i="6"/>
  <c r="F123" i="6"/>
  <c r="F122" i="6"/>
  <c r="E122" i="6"/>
  <c r="D1416" i="1" s="1"/>
  <c r="D122" i="6"/>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F99" i="6"/>
  <c r="E99" i="6"/>
  <c r="D1393" i="1" s="1"/>
  <c r="D99" i="6"/>
  <c r="F98" i="6"/>
  <c r="F97" i="6"/>
  <c r="F96" i="6"/>
  <c r="F95" i="6"/>
  <c r="F94" i="6"/>
  <c r="E94" i="6"/>
  <c r="D94" i="6"/>
  <c r="F93" i="6"/>
  <c r="F92" i="6"/>
  <c r="F91" i="6"/>
  <c r="E90" i="6"/>
  <c r="D1384" i="1" s="1"/>
  <c r="D90" i="6"/>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1337" i="1" s="1"/>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F250" i="5"/>
  <c r="E250" i="5"/>
  <c r="D250" i="5"/>
  <c r="F249" i="5"/>
  <c r="F248" i="5"/>
  <c r="F247" i="5"/>
  <c r="E246" i="5"/>
  <c r="D1223" i="1" s="1"/>
  <c r="D246" i="5"/>
  <c r="F244" i="5"/>
  <c r="F243" i="5"/>
  <c r="E242" i="5"/>
  <c r="D1219" i="1" s="1"/>
  <c r="D242" i="5"/>
  <c r="F242" i="5" s="1"/>
  <c r="F241" i="5"/>
  <c r="F240" i="5"/>
  <c r="E239" i="5"/>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D207" i="5"/>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F179" i="5"/>
  <c r="F178" i="5"/>
  <c r="E177" i="5"/>
  <c r="H307" i="9" s="1"/>
  <c r="D177"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E142" i="5"/>
  <c r="D1120" i="1" s="1"/>
  <c r="D142" i="5"/>
  <c r="F142" i="5" s="1"/>
  <c r="F141" i="5"/>
  <c r="F140" i="5"/>
  <c r="F139" i="5"/>
  <c r="F138" i="5"/>
  <c r="F137" i="5"/>
  <c r="F136" i="5"/>
  <c r="E135" i="5"/>
  <c r="D135" i="5"/>
  <c r="F135" i="5" s="1"/>
  <c r="F133" i="5"/>
  <c r="F132" i="5"/>
  <c r="F131" i="5"/>
  <c r="F130" i="5"/>
  <c r="F129" i="5"/>
  <c r="F128" i="5"/>
  <c r="F127" i="5"/>
  <c r="F126" i="5"/>
  <c r="E126" i="5"/>
  <c r="E118" i="5" s="1"/>
  <c r="D1096" i="1"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F79" i="5"/>
  <c r="E79" i="5"/>
  <c r="E78" i="5" s="1"/>
  <c r="D79" i="5"/>
  <c r="D78" i="5"/>
  <c r="F77" i="5"/>
  <c r="F76" i="5"/>
  <c r="F75" i="5"/>
  <c r="F74" i="5"/>
  <c r="F73" i="5"/>
  <c r="F72" i="5"/>
  <c r="F71" i="5"/>
  <c r="F70" i="5"/>
  <c r="E70" i="5"/>
  <c r="D70" i="5"/>
  <c r="E69" i="5"/>
  <c r="D69" i="5"/>
  <c r="C1047" i="1" s="1"/>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C990"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3" i="1" s="1"/>
  <c r="D599" i="4"/>
  <c r="F599" i="4" s="1"/>
  <c r="F598" i="4"/>
  <c r="F597" i="4"/>
  <c r="F596" i="4"/>
  <c r="F595" i="4"/>
  <c r="F594" i="4"/>
  <c r="E594" i="4"/>
  <c r="D588" i="1" s="1"/>
  <c r="D594" i="4"/>
  <c r="F592" i="4"/>
  <c r="F591" i="4"/>
  <c r="F590" i="4"/>
  <c r="E590" i="4"/>
  <c r="D590" i="4"/>
  <c r="F589" i="4"/>
  <c r="F588" i="4"/>
  <c r="E587" i="4"/>
  <c r="D587" i="4"/>
  <c r="F587" i="4" s="1"/>
  <c r="F586" i="4"/>
  <c r="E585" i="4"/>
  <c r="D585" i="4"/>
  <c r="F585" i="4" s="1"/>
  <c r="F584" i="4"/>
  <c r="F583" i="4"/>
  <c r="F582" i="4"/>
  <c r="F581" i="4"/>
  <c r="E581" i="4"/>
  <c r="D581" i="4"/>
  <c r="D580" i="4"/>
  <c r="F580" i="4" s="1"/>
  <c r="F579" i="4"/>
  <c r="F578" i="4"/>
  <c r="F577" i="4"/>
  <c r="E577" i="4"/>
  <c r="D577" i="4"/>
  <c r="F576" i="4"/>
  <c r="F575" i="4"/>
  <c r="F574" i="4"/>
  <c r="E574" i="4"/>
  <c r="D574" i="4"/>
  <c r="F573" i="4"/>
  <c r="F572" i="4"/>
  <c r="E571" i="4"/>
  <c r="D571" i="4"/>
  <c r="F571" i="4" s="1"/>
  <c r="F570" i="4"/>
  <c r="F569" i="4"/>
  <c r="E568" i="4"/>
  <c r="E567" i="4" s="1"/>
  <c r="D561" i="1" s="1"/>
  <c r="D568" i="4"/>
  <c r="F566" i="4"/>
  <c r="F565" i="4"/>
  <c r="F564" i="4"/>
  <c r="F563" i="4"/>
  <c r="E563" i="4"/>
  <c r="D557" i="1"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37" i="1" s="1"/>
  <c r="H537" i="1" s="1"/>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75" i="1" s="1"/>
  <c r="D481" i="4"/>
  <c r="F481" i="4" s="1"/>
  <c r="F480" i="4"/>
  <c r="F479" i="4"/>
  <c r="E478" i="4"/>
  <c r="D478" i="4"/>
  <c r="F478" i="4" s="1"/>
  <c r="F477" i="4"/>
  <c r="F476" i="4"/>
  <c r="F475" i="4"/>
  <c r="F474" i="4"/>
  <c r="E473" i="4"/>
  <c r="D473" i="4"/>
  <c r="F473" i="4" s="1"/>
  <c r="F471" i="4"/>
  <c r="F470" i="4"/>
  <c r="E469" i="4"/>
  <c r="D469" i="4"/>
  <c r="F469" i="4" s="1"/>
  <c r="F468" i="4"/>
  <c r="F467" i="4"/>
  <c r="E466" i="4"/>
  <c r="D466" i="4"/>
  <c r="F465" i="4"/>
  <c r="F464" i="4"/>
  <c r="F463" i="4"/>
  <c r="E463" i="4"/>
  <c r="E459" i="4" s="1"/>
  <c r="D453" i="1" s="1"/>
  <c r="D463" i="4"/>
  <c r="F462" i="4"/>
  <c r="F461" i="4"/>
  <c r="F460" i="4"/>
  <c r="E460" i="4"/>
  <c r="D460" i="4"/>
  <c r="F458" i="4"/>
  <c r="F457" i="4"/>
  <c r="F456" i="4"/>
  <c r="E455" i="4"/>
  <c r="D455" i="4"/>
  <c r="F455" i="4" s="1"/>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29" i="1" s="1"/>
  <c r="D435" i="4"/>
  <c r="F434" i="4"/>
  <c r="F433" i="4"/>
  <c r="F432" i="4"/>
  <c r="F431" i="4"/>
  <c r="E430" i="4"/>
  <c r="D430" i="4"/>
  <c r="F430" i="4" s="1"/>
  <c r="F429" i="4"/>
  <c r="F428" i="4"/>
  <c r="F427" i="4"/>
  <c r="E427" i="4"/>
  <c r="D421" i="1" s="1"/>
  <c r="D427" i="4"/>
  <c r="F426" i="4"/>
  <c r="F425" i="4"/>
  <c r="F424" i="4"/>
  <c r="F423" i="4"/>
  <c r="E422" i="4"/>
  <c r="D422" i="4"/>
  <c r="E418" i="4"/>
  <c r="F418" i="4" s="1"/>
  <c r="D418" i="4"/>
  <c r="E417" i="4"/>
  <c r="D417" i="4"/>
  <c r="E416" i="4"/>
  <c r="D411" i="1" s="1"/>
  <c r="D416" i="4"/>
  <c r="D643" i="4" s="1"/>
  <c r="F411" i="4"/>
  <c r="F410" i="4"/>
  <c r="F409" i="4"/>
  <c r="F406" i="4"/>
  <c r="F405" i="4"/>
  <c r="F404" i="4"/>
  <c r="F403" i="4"/>
  <c r="E402" i="4"/>
  <c r="D402" i="4"/>
  <c r="F402" i="4" s="1"/>
  <c r="F401" i="4"/>
  <c r="E400" i="4"/>
  <c r="D395" i="1" s="1"/>
  <c r="D400" i="4"/>
  <c r="F400" i="4" s="1"/>
  <c r="F399" i="4"/>
  <c r="F398" i="4"/>
  <c r="E397" i="4"/>
  <c r="E396" i="4" s="1"/>
  <c r="D397" i="4"/>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3" i="1" s="1"/>
  <c r="H373" i="1" s="1"/>
  <c r="D378" i="4"/>
  <c r="F377" i="4"/>
  <c r="F376" i="4"/>
  <c r="F375" i="4"/>
  <c r="F374" i="4"/>
  <c r="F373" i="4"/>
  <c r="F372" i="4"/>
  <c r="F371" i="4"/>
  <c r="F370" i="4"/>
  <c r="E369" i="4"/>
  <c r="D369" i="4"/>
  <c r="F368" i="4"/>
  <c r="F367" i="4"/>
  <c r="F366" i="4"/>
  <c r="F365" i="4"/>
  <c r="E364" i="4"/>
  <c r="D359" i="1" s="1"/>
  <c r="H359" i="1" s="1"/>
  <c r="D364" i="4"/>
  <c r="F364" i="4" s="1"/>
  <c r="F362" i="4"/>
  <c r="F361" i="4"/>
  <c r="F360" i="4"/>
  <c r="F359" i="4"/>
  <c r="F358" i="4"/>
  <c r="F357" i="4"/>
  <c r="E356" i="4"/>
  <c r="D356" i="4"/>
  <c r="F356" i="4" s="1"/>
  <c r="F355" i="4"/>
  <c r="F354" i="4"/>
  <c r="F353" i="4"/>
  <c r="F352" i="4"/>
  <c r="E352" i="4"/>
  <c r="D352" i="4"/>
  <c r="D351" i="4"/>
  <c r="F349" i="4"/>
  <c r="E348" i="4"/>
  <c r="D348" i="4"/>
  <c r="F348" i="4" s="1"/>
  <c r="F347" i="4"/>
  <c r="F346" i="4"/>
  <c r="E345" i="4"/>
  <c r="E344" i="4" s="1"/>
  <c r="D339" i="1"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1" i="1" s="1"/>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299" i="1" s="1"/>
  <c r="D304" i="4"/>
  <c r="F304" i="4" s="1"/>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E259" i="4"/>
  <c r="D259" i="4"/>
  <c r="F258" i="4"/>
  <c r="F257" i="4"/>
  <c r="F256" i="4"/>
  <c r="F255" i="4"/>
  <c r="F254" i="4"/>
  <c r="E253" i="4"/>
  <c r="E252" i="4" s="1"/>
  <c r="D248" i="1"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2" i="1" s="1"/>
  <c r="H232" i="1" s="1"/>
  <c r="D236" i="4"/>
  <c r="F235" i="4"/>
  <c r="F234" i="4"/>
  <c r="F233" i="4"/>
  <c r="F232" i="4"/>
  <c r="F231" i="4"/>
  <c r="E231" i="4"/>
  <c r="D227" i="1" s="1"/>
  <c r="D231" i="4"/>
  <c r="F230" i="4"/>
  <c r="F229" i="4"/>
  <c r="F228" i="4"/>
  <c r="E228" i="4"/>
  <c r="D228" i="4"/>
  <c r="F227" i="4"/>
  <c r="F226" i="4"/>
  <c r="E225" i="4"/>
  <c r="D225" i="4"/>
  <c r="F225" i="4" s="1"/>
  <c r="F223" i="4"/>
  <c r="F222" i="4"/>
  <c r="F221" i="4"/>
  <c r="F220" i="4"/>
  <c r="F219" i="4"/>
  <c r="E219" i="4"/>
  <c r="D215" i="1" s="1"/>
  <c r="D219" i="4"/>
  <c r="F218" i="4"/>
  <c r="F217" i="4"/>
  <c r="F216" i="4"/>
  <c r="E216" i="4"/>
  <c r="D212" i="1" s="1"/>
  <c r="D216" i="4"/>
  <c r="D215" i="4" s="1"/>
  <c r="F215" i="4" s="1"/>
  <c r="F214" i="4"/>
  <c r="F213" i="4"/>
  <c r="F212" i="4"/>
  <c r="F211" i="4"/>
  <c r="E210" i="4"/>
  <c r="D206"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0" i="1" s="1"/>
  <c r="H160" i="1"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F134" i="4" s="1"/>
  <c r="D134" i="4"/>
  <c r="D133" i="4"/>
  <c r="F132" i="4"/>
  <c r="F131" i="4"/>
  <c r="F130" i="4"/>
  <c r="F129" i="4"/>
  <c r="E128" i="4"/>
  <c r="D124" i="1" s="1"/>
  <c r="D128" i="4"/>
  <c r="F128" i="4" s="1"/>
  <c r="F127" i="4"/>
  <c r="F126" i="4"/>
  <c r="E125" i="4"/>
  <c r="D121" i="1" s="1"/>
  <c r="D125" i="4"/>
  <c r="D124" i="4"/>
  <c r="F123" i="4"/>
  <c r="F122" i="4"/>
  <c r="F121" i="4"/>
  <c r="F120" i="4"/>
  <c r="E120" i="4"/>
  <c r="D120" i="4"/>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83" i="4"/>
  <c r="F83" i="4" s="1"/>
  <c r="F81" i="4"/>
  <c r="F80" i="4"/>
  <c r="F79" i="4"/>
  <c r="F78" i="4"/>
  <c r="E77" i="4"/>
  <c r="F77" i="4" s="1"/>
  <c r="D77" i="4"/>
  <c r="F76" i="4"/>
  <c r="F75" i="4"/>
  <c r="F74" i="4"/>
  <c r="E74" i="4"/>
  <c r="D70" i="1" s="1"/>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G1577" i="1"/>
  <c r="C1577" i="1"/>
  <c r="H1577" i="1" s="1"/>
  <c r="C1576" i="1"/>
  <c r="G1576" i="1" s="1"/>
  <c r="G1575" i="1"/>
  <c r="C1575" i="1"/>
  <c r="H1575" i="1" s="1"/>
  <c r="C1574" i="1"/>
  <c r="G1574" i="1" s="1"/>
  <c r="H1573" i="1"/>
  <c r="G1573" i="1"/>
  <c r="C1573" i="1"/>
  <c r="C1572" i="1"/>
  <c r="G1572" i="1" s="1"/>
  <c r="C1571" i="1"/>
  <c r="H1571" i="1" s="1"/>
  <c r="C1570" i="1"/>
  <c r="G1570" i="1" s="1"/>
  <c r="H1569" i="1"/>
  <c r="G1569" i="1"/>
  <c r="C1569" i="1"/>
  <c r="C1568" i="1"/>
  <c r="G1568" i="1" s="1"/>
  <c r="C1567" i="1"/>
  <c r="H1567" i="1" s="1"/>
  <c r="C1566" i="1"/>
  <c r="G1566" i="1" s="1"/>
  <c r="C1564" i="1"/>
  <c r="C1563" i="1"/>
  <c r="H1563" i="1" s="1"/>
  <c r="C1562" i="1"/>
  <c r="C1561" i="1"/>
  <c r="H1561" i="1" s="1"/>
  <c r="C1559" i="1"/>
  <c r="C1558" i="1"/>
  <c r="G1558" i="1" s="1"/>
  <c r="C1557" i="1"/>
  <c r="H1557" i="1" s="1"/>
  <c r="C1556" i="1"/>
  <c r="C1555" i="1"/>
  <c r="H1555" i="1" s="1"/>
  <c r="C1554" i="1"/>
  <c r="G1553" i="1"/>
  <c r="C1553" i="1"/>
  <c r="H1553" i="1" s="1"/>
  <c r="C1552" i="1"/>
  <c r="G1552" i="1" s="1"/>
  <c r="C1551" i="1"/>
  <c r="C1549" i="1"/>
  <c r="H1549" i="1" s="1"/>
  <c r="C1548" i="1"/>
  <c r="C1547" i="1"/>
  <c r="H1547" i="1" s="1"/>
  <c r="C1546" i="1"/>
  <c r="H1545" i="1"/>
  <c r="C1544" i="1"/>
  <c r="H1544" i="1" s="1"/>
  <c r="C1543" i="1"/>
  <c r="H1543" i="1" s="1"/>
  <c r="C1542" i="1"/>
  <c r="G1542" i="1" s="1"/>
  <c r="C1541" i="1"/>
  <c r="H1541" i="1" s="1"/>
  <c r="C1539" i="1"/>
  <c r="H1539" i="1" s="1"/>
  <c r="H1538" i="1"/>
  <c r="C1538" i="1"/>
  <c r="G1538" i="1" s="1"/>
  <c r="H1537" i="1"/>
  <c r="G1537" i="1"/>
  <c r="C1537" i="1"/>
  <c r="C1536" i="1"/>
  <c r="H1536" i="1" s="1"/>
  <c r="C1535" i="1"/>
  <c r="H1535" i="1" s="1"/>
  <c r="C1534" i="1"/>
  <c r="G1534" i="1" s="1"/>
  <c r="C1533" i="1"/>
  <c r="H1533" i="1" s="1"/>
  <c r="C1532" i="1"/>
  <c r="H1532" i="1" s="1"/>
  <c r="G1531" i="1"/>
  <c r="C1531" i="1"/>
  <c r="H1531" i="1" s="1"/>
  <c r="C1530" i="1"/>
  <c r="G1530" i="1" s="1"/>
  <c r="H1529" i="1"/>
  <c r="C1529" i="1"/>
  <c r="G1529" i="1" s="1"/>
  <c r="G1528" i="1"/>
  <c r="C1528" i="1"/>
  <c r="H1528" i="1" s="1"/>
  <c r="C1527" i="1"/>
  <c r="H1527" i="1" s="1"/>
  <c r="C1526" i="1"/>
  <c r="G1526" i="1" s="1"/>
  <c r="C1523" i="1"/>
  <c r="C1522" i="1"/>
  <c r="G1522" i="1" s="1"/>
  <c r="G1521" i="1"/>
  <c r="C1521" i="1"/>
  <c r="H1521" i="1" s="1"/>
  <c r="C1520" i="1"/>
  <c r="H1516" i="1"/>
  <c r="C1516" i="1"/>
  <c r="G1516" i="1" s="1"/>
  <c r="C1515" i="1"/>
  <c r="H1515" i="1" s="1"/>
  <c r="H1514" i="1"/>
  <c r="C1514" i="1"/>
  <c r="G1514" i="1" s="1"/>
  <c r="C1513" i="1"/>
  <c r="H1513" i="1" s="1"/>
  <c r="C1512" i="1"/>
  <c r="H1512" i="1" s="1"/>
  <c r="C1511" i="1"/>
  <c r="H1511" i="1" s="1"/>
  <c r="C1510" i="1"/>
  <c r="G1510" i="1" s="1"/>
  <c r="H1509" i="1"/>
  <c r="C1509" i="1"/>
  <c r="G1509" i="1" s="1"/>
  <c r="G1508" i="1"/>
  <c r="C1508" i="1"/>
  <c r="H1508" i="1" s="1"/>
  <c r="C1507" i="1"/>
  <c r="H1507" i="1" s="1"/>
  <c r="C1506" i="1"/>
  <c r="G1506" i="1" s="1"/>
  <c r="C1505" i="1"/>
  <c r="H1505" i="1" s="1"/>
  <c r="C1504" i="1"/>
  <c r="H1504" i="1" s="1"/>
  <c r="C1503" i="1"/>
  <c r="H1503" i="1" s="1"/>
  <c r="C1502" i="1"/>
  <c r="G1502" i="1" s="1"/>
  <c r="C1501" i="1"/>
  <c r="G1501" i="1" s="1"/>
  <c r="H1500" i="1"/>
  <c r="C1500" i="1"/>
  <c r="G1500" i="1" s="1"/>
  <c r="C1498" i="1"/>
  <c r="G1498" i="1" s="1"/>
  <c r="C1497" i="1"/>
  <c r="H1497" i="1" s="1"/>
  <c r="C1496" i="1"/>
  <c r="H1496" i="1" s="1"/>
  <c r="C1495" i="1"/>
  <c r="H1495" i="1" s="1"/>
  <c r="C1494" i="1"/>
  <c r="G1494" i="1" s="1"/>
  <c r="H1493" i="1"/>
  <c r="G1493" i="1"/>
  <c r="C1492" i="1"/>
  <c r="C1491" i="1"/>
  <c r="H1491" i="1" s="1"/>
  <c r="C1490" i="1"/>
  <c r="C1489" i="1"/>
  <c r="H1489" i="1" s="1"/>
  <c r="C1488" i="1"/>
  <c r="G1488" i="1" s="1"/>
  <c r="C1487" i="1"/>
  <c r="C1486" i="1"/>
  <c r="G1486" i="1" s="1"/>
  <c r="H1485" i="1"/>
  <c r="C1485" i="1"/>
  <c r="G1485" i="1" s="1"/>
  <c r="C1484" i="1"/>
  <c r="C1482" i="1"/>
  <c r="C1480" i="1"/>
  <c r="H1480" i="1" s="1"/>
  <c r="D1479" i="1"/>
  <c r="G1479" i="1" s="1"/>
  <c r="C1479" i="1"/>
  <c r="D1478" i="1"/>
  <c r="C1478" i="1"/>
  <c r="D1477" i="1"/>
  <c r="C1477" i="1"/>
  <c r="D1476" i="1"/>
  <c r="C1476" i="1"/>
  <c r="D1475" i="1"/>
  <c r="C1475" i="1"/>
  <c r="D1474" i="1"/>
  <c r="C1474" i="1"/>
  <c r="D1473" i="1"/>
  <c r="C1473" i="1"/>
  <c r="G1473" i="1" s="1"/>
  <c r="D1472" i="1"/>
  <c r="J1472" i="1" s="1"/>
  <c r="C1472" i="1"/>
  <c r="D1471" i="1"/>
  <c r="H1471" i="1" s="1"/>
  <c r="C1471" i="1"/>
  <c r="D1470" i="1"/>
  <c r="D1468" i="1"/>
  <c r="C1468" i="1"/>
  <c r="D1467" i="1"/>
  <c r="C1467" i="1"/>
  <c r="G1467" i="1" s="1"/>
  <c r="D1466" i="1"/>
  <c r="C1466" i="1"/>
  <c r="D1465" i="1"/>
  <c r="H1465" i="1" s="1"/>
  <c r="C1465" i="1"/>
  <c r="G1465" i="1" s="1"/>
  <c r="D1464" i="1"/>
  <c r="C1464" i="1"/>
  <c r="D1463" i="1"/>
  <c r="H1463" i="1" s="1"/>
  <c r="C1463" i="1"/>
  <c r="D1462" i="1"/>
  <c r="C1462" i="1"/>
  <c r="D1461" i="1"/>
  <c r="C1461" i="1"/>
  <c r="D1460" i="1"/>
  <c r="H1460" i="1" s="1"/>
  <c r="C1460" i="1"/>
  <c r="D1459" i="1"/>
  <c r="C1459" i="1"/>
  <c r="H1458" i="1"/>
  <c r="D1458" i="1"/>
  <c r="C1458" i="1"/>
  <c r="D1457" i="1"/>
  <c r="C1457" i="1"/>
  <c r="H1456" i="1"/>
  <c r="D1456" i="1"/>
  <c r="C1456" i="1"/>
  <c r="G1456" i="1" s="1"/>
  <c r="D1455" i="1"/>
  <c r="C1455" i="1"/>
  <c r="H1452" i="1"/>
  <c r="D1452" i="1"/>
  <c r="C1452" i="1"/>
  <c r="D1451" i="1"/>
  <c r="C1451" i="1"/>
  <c r="D1450" i="1"/>
  <c r="C1450" i="1"/>
  <c r="G1450" i="1" s="1"/>
  <c r="D1449" i="1"/>
  <c r="C1449" i="1"/>
  <c r="D1448" i="1"/>
  <c r="C1448" i="1"/>
  <c r="G1448" i="1" s="1"/>
  <c r="D1447" i="1"/>
  <c r="C1447" i="1"/>
  <c r="D1446" i="1"/>
  <c r="C1446" i="1"/>
  <c r="G1446" i="1" s="1"/>
  <c r="D1445" i="1"/>
  <c r="C1445" i="1"/>
  <c r="J1445" i="1" s="1"/>
  <c r="D1444" i="1"/>
  <c r="C1444" i="1"/>
  <c r="J1444" i="1" s="1"/>
  <c r="D1443" i="1"/>
  <c r="C1443" i="1"/>
  <c r="D1442" i="1"/>
  <c r="G1442" i="1" s="1"/>
  <c r="C1442" i="1"/>
  <c r="D1441" i="1"/>
  <c r="C1441" i="1"/>
  <c r="D1440" i="1"/>
  <c r="C1440" i="1"/>
  <c r="D1439" i="1"/>
  <c r="C1439" i="1"/>
  <c r="D1438"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C1416" i="1"/>
  <c r="D1415" i="1"/>
  <c r="C1415" i="1"/>
  <c r="D1414" i="1"/>
  <c r="C1414" i="1"/>
  <c r="D1413" i="1"/>
  <c r="C1413" i="1"/>
  <c r="D1412" i="1"/>
  <c r="C1412" i="1"/>
  <c r="D1411" i="1"/>
  <c r="C1411" i="1"/>
  <c r="D1410" i="1"/>
  <c r="C1410" i="1"/>
  <c r="C1409"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C1393" i="1"/>
  <c r="D1392" i="1"/>
  <c r="C1392" i="1"/>
  <c r="D1391" i="1"/>
  <c r="C1391" i="1"/>
  <c r="D1390" i="1"/>
  <c r="C1390" i="1"/>
  <c r="D1389" i="1"/>
  <c r="C1389" i="1"/>
  <c r="D1388" i="1"/>
  <c r="C1388" i="1"/>
  <c r="D1387" i="1"/>
  <c r="C1387" i="1"/>
  <c r="D1386" i="1"/>
  <c r="C1386" i="1"/>
  <c r="D1385" i="1"/>
  <c r="C1385" i="1"/>
  <c r="C1384"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H1359" i="1"/>
  <c r="D1359" i="1"/>
  <c r="C1359" i="1"/>
  <c r="D1358" i="1"/>
  <c r="C1358" i="1"/>
  <c r="H1358" i="1" s="1"/>
  <c r="D1357" i="1"/>
  <c r="C1357" i="1"/>
  <c r="D1356" i="1"/>
  <c r="H1356" i="1" s="1"/>
  <c r="C1356" i="1"/>
  <c r="D1355" i="1"/>
  <c r="H1355" i="1" s="1"/>
  <c r="C1355" i="1"/>
  <c r="G1355" i="1" s="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D1341" i="1"/>
  <c r="C1341" i="1"/>
  <c r="D1340" i="1"/>
  <c r="C1340" i="1"/>
  <c r="D1339" i="1"/>
  <c r="C1339" i="1"/>
  <c r="D1338" i="1"/>
  <c r="C1338" i="1"/>
  <c r="H1338" i="1" s="1"/>
  <c r="C1337" i="1"/>
  <c r="D1336" i="1"/>
  <c r="C1336" i="1"/>
  <c r="H1336" i="1" s="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H1321" i="1" s="1"/>
  <c r="D1320" i="1"/>
  <c r="C1320" i="1"/>
  <c r="D1319" i="1"/>
  <c r="C1319" i="1"/>
  <c r="H1319" i="1" s="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H1307" i="1" s="1"/>
  <c r="D1306" i="1"/>
  <c r="C1306" i="1"/>
  <c r="D1305" i="1"/>
  <c r="C1305" i="1"/>
  <c r="D1304" i="1"/>
  <c r="C1304" i="1"/>
  <c r="D1303" i="1"/>
  <c r="C1303" i="1"/>
  <c r="H1303" i="1" s="1"/>
  <c r="D1302" i="1"/>
  <c r="C1302" i="1"/>
  <c r="H1302" i="1" s="1"/>
  <c r="D1301" i="1"/>
  <c r="C1301" i="1"/>
  <c r="C1300"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D1273" i="1"/>
  <c r="C1273" i="1"/>
  <c r="H1273" i="1" s="1"/>
  <c r="D1272" i="1"/>
  <c r="C1272" i="1"/>
  <c r="D1271" i="1"/>
  <c r="C1271" i="1"/>
  <c r="H1271" i="1" s="1"/>
  <c r="D1270" i="1"/>
  <c r="C1270" i="1"/>
  <c r="D1269" i="1"/>
  <c r="C1269" i="1"/>
  <c r="H1269" i="1" s="1"/>
  <c r="D1268" i="1"/>
  <c r="C1268" i="1"/>
  <c r="D1267" i="1"/>
  <c r="C1267" i="1"/>
  <c r="H1267" i="1" s="1"/>
  <c r="D1266" i="1"/>
  <c r="C1266" i="1"/>
  <c r="D1265" i="1"/>
  <c r="C1265" i="1"/>
  <c r="H1265" i="1" s="1"/>
  <c r="D1264" i="1"/>
  <c r="C1264" i="1"/>
  <c r="D1263" i="1"/>
  <c r="C1263" i="1"/>
  <c r="D1262" i="1"/>
  <c r="C1262" i="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D1246" i="1"/>
  <c r="C1246" i="1"/>
  <c r="H1246" i="1" s="1"/>
  <c r="D1245" i="1"/>
  <c r="C1245" i="1"/>
  <c r="H1245" i="1" s="1"/>
  <c r="D1244" i="1"/>
  <c r="C1244" i="1"/>
  <c r="D1243" i="1"/>
  <c r="C1243" i="1"/>
  <c r="D1242" i="1"/>
  <c r="C1242" i="1"/>
  <c r="D1241" i="1"/>
  <c r="C1241" i="1"/>
  <c r="H1241" i="1" s="1"/>
  <c r="D1240" i="1"/>
  <c r="C1240" i="1"/>
  <c r="D1239" i="1"/>
  <c r="C1239" i="1"/>
  <c r="D1238" i="1"/>
  <c r="C1238" i="1"/>
  <c r="D1237" i="1"/>
  <c r="C1237" i="1"/>
  <c r="D1236" i="1"/>
  <c r="C1236" i="1"/>
  <c r="D1234" i="1"/>
  <c r="C1234" i="1"/>
  <c r="D1233" i="1"/>
  <c r="C1233" i="1"/>
  <c r="D1232" i="1"/>
  <c r="C1232" i="1"/>
  <c r="H1232" i="1" s="1"/>
  <c r="D1231" i="1"/>
  <c r="C1231" i="1"/>
  <c r="D1230" i="1"/>
  <c r="C1230" i="1"/>
  <c r="H1230" i="1" s="1"/>
  <c r="D1229" i="1"/>
  <c r="C1229" i="1"/>
  <c r="H1229" i="1" s="1"/>
  <c r="D1228" i="1"/>
  <c r="C1228" i="1"/>
  <c r="D1227" i="1"/>
  <c r="C1227" i="1"/>
  <c r="D1226" i="1"/>
  <c r="C1226" i="1"/>
  <c r="D1225" i="1"/>
  <c r="C1225" i="1"/>
  <c r="D1224" i="1"/>
  <c r="C1224" i="1"/>
  <c r="C1223" i="1"/>
  <c r="D1221" i="1"/>
  <c r="C1221" i="1"/>
  <c r="D1220" i="1"/>
  <c r="C1220" i="1"/>
  <c r="H1220" i="1" s="1"/>
  <c r="C1219" i="1"/>
  <c r="D1218" i="1"/>
  <c r="C1218" i="1"/>
  <c r="H1218" i="1" s="1"/>
  <c r="D1217" i="1"/>
  <c r="C1217" i="1"/>
  <c r="C1216" i="1"/>
  <c r="D1213" i="1"/>
  <c r="C1213" i="1"/>
  <c r="D1212" i="1"/>
  <c r="C1212" i="1"/>
  <c r="C1211" i="1"/>
  <c r="D1210" i="1"/>
  <c r="C1210" i="1"/>
  <c r="H1210" i="1" s="1"/>
  <c r="D1209" i="1"/>
  <c r="C1209" i="1"/>
  <c r="H1209" i="1" s="1"/>
  <c r="D1208" i="1"/>
  <c r="C1208" i="1"/>
  <c r="D1207" i="1"/>
  <c r="C1207" i="1"/>
  <c r="H1207" i="1" s="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C1120" i="1"/>
  <c r="D1119" i="1"/>
  <c r="C1119" i="1"/>
  <c r="D1118" i="1"/>
  <c r="C1118" i="1"/>
  <c r="D1117" i="1"/>
  <c r="C1117" i="1"/>
  <c r="D1116" i="1"/>
  <c r="C1116" i="1"/>
  <c r="D1115" i="1"/>
  <c r="C1115" i="1"/>
  <c r="D1114" i="1"/>
  <c r="C1114"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C1096" i="1"/>
  <c r="D1095" i="1"/>
  <c r="C1095" i="1"/>
  <c r="D1094" i="1"/>
  <c r="C1094" i="1"/>
  <c r="G1093" i="1"/>
  <c r="D1093" i="1"/>
  <c r="C1093" i="1"/>
  <c r="H1093" i="1" s="1"/>
  <c r="G1092" i="1"/>
  <c r="D1092" i="1"/>
  <c r="C1092" i="1"/>
  <c r="D1091" i="1"/>
  <c r="C1091" i="1"/>
  <c r="H1091" i="1" s="1"/>
  <c r="G1090" i="1"/>
  <c r="D1090" i="1"/>
  <c r="C1090" i="1"/>
  <c r="H1090" i="1" s="1"/>
  <c r="D1089" i="1"/>
  <c r="G1089" i="1" s="1"/>
  <c r="C1089" i="1"/>
  <c r="D1088" i="1"/>
  <c r="C1088" i="1"/>
  <c r="H1088" i="1" s="1"/>
  <c r="D1087" i="1"/>
  <c r="C1087" i="1"/>
  <c r="D1086" i="1"/>
  <c r="G1086" i="1" s="1"/>
  <c r="C1086" i="1"/>
  <c r="H1086" i="1" s="1"/>
  <c r="D1085" i="1"/>
  <c r="G1085" i="1" s="1"/>
  <c r="C1085" i="1"/>
  <c r="D1084" i="1"/>
  <c r="G1084" i="1" s="1"/>
  <c r="C1084" i="1"/>
  <c r="D1083" i="1"/>
  <c r="C1083" i="1"/>
  <c r="D1082" i="1"/>
  <c r="C1082" i="1"/>
  <c r="D1081" i="1"/>
  <c r="G1081" i="1" s="1"/>
  <c r="C1081" i="1"/>
  <c r="D1080" i="1"/>
  <c r="C1080" i="1"/>
  <c r="D1079" i="1"/>
  <c r="C1079" i="1"/>
  <c r="G1078" i="1"/>
  <c r="D1078" i="1"/>
  <c r="C1078" i="1"/>
  <c r="H1078" i="1" s="1"/>
  <c r="D1077" i="1"/>
  <c r="G1077" i="1" s="1"/>
  <c r="C1077" i="1"/>
  <c r="D1076" i="1"/>
  <c r="G1076" i="1" s="1"/>
  <c r="C1076" i="1"/>
  <c r="D1075" i="1"/>
  <c r="C1075" i="1"/>
  <c r="D1074" i="1"/>
  <c r="C1074" i="1"/>
  <c r="D1073" i="1"/>
  <c r="G1073" i="1" s="1"/>
  <c r="C1073" i="1"/>
  <c r="D1072" i="1"/>
  <c r="C1072" i="1"/>
  <c r="D1071" i="1"/>
  <c r="C1071" i="1"/>
  <c r="G1070" i="1"/>
  <c r="D1070" i="1"/>
  <c r="C1070" i="1"/>
  <c r="H1070" i="1" s="1"/>
  <c r="D1069" i="1"/>
  <c r="G1069" i="1" s="1"/>
  <c r="C1069" i="1"/>
  <c r="D1068" i="1"/>
  <c r="G1068" i="1" s="1"/>
  <c r="C1068" i="1"/>
  <c r="D1067" i="1"/>
  <c r="C1067" i="1"/>
  <c r="G1067" i="1" s="1"/>
  <c r="D1066" i="1"/>
  <c r="C1066" i="1"/>
  <c r="D1064" i="1"/>
  <c r="C1064" i="1"/>
  <c r="H1064" i="1" s="1"/>
  <c r="D1063" i="1"/>
  <c r="C1063" i="1"/>
  <c r="D1062" i="1"/>
  <c r="C1062" i="1"/>
  <c r="D1061" i="1"/>
  <c r="G1061" i="1" s="1"/>
  <c r="C1061" i="1"/>
  <c r="G1060" i="1"/>
  <c r="D1060" i="1"/>
  <c r="C1060" i="1"/>
  <c r="H1060" i="1" s="1"/>
  <c r="D1059" i="1"/>
  <c r="C1059" i="1"/>
  <c r="G1059" i="1" s="1"/>
  <c r="D1058" i="1"/>
  <c r="G1058" i="1" s="1"/>
  <c r="C1058" i="1"/>
  <c r="D1057" i="1"/>
  <c r="G1057" i="1" s="1"/>
  <c r="C1057" i="1"/>
  <c r="D1056" i="1"/>
  <c r="C1056" i="1"/>
  <c r="D1055" i="1"/>
  <c r="C1055" i="1"/>
  <c r="D1054" i="1"/>
  <c r="C1054" i="1"/>
  <c r="D1053" i="1"/>
  <c r="C1053" i="1"/>
  <c r="G1052" i="1"/>
  <c r="D1052" i="1"/>
  <c r="C1052" i="1"/>
  <c r="H1052" i="1" s="1"/>
  <c r="D1051" i="1"/>
  <c r="C1051" i="1"/>
  <c r="G1051" i="1" s="1"/>
  <c r="D1050" i="1"/>
  <c r="G1050" i="1" s="1"/>
  <c r="C1050" i="1"/>
  <c r="D1049" i="1"/>
  <c r="C1049" i="1"/>
  <c r="D1048" i="1"/>
  <c r="C1048" i="1"/>
  <c r="D1047" i="1"/>
  <c r="D1045" i="1"/>
  <c r="G1045" i="1" s="1"/>
  <c r="C1045" i="1"/>
  <c r="D1044" i="1"/>
  <c r="C1044" i="1"/>
  <c r="D1043" i="1"/>
  <c r="C1043" i="1"/>
  <c r="G1043" i="1" s="1"/>
  <c r="G1042" i="1"/>
  <c r="D1042" i="1"/>
  <c r="C1042" i="1"/>
  <c r="H1042" i="1" s="1"/>
  <c r="D1041" i="1"/>
  <c r="G1041" i="1" s="1"/>
  <c r="C1041" i="1"/>
  <c r="D1040" i="1"/>
  <c r="G1040" i="1" s="1"/>
  <c r="C1040" i="1"/>
  <c r="G1039" i="1"/>
  <c r="D1039" i="1"/>
  <c r="C1039" i="1"/>
  <c r="D1038" i="1"/>
  <c r="C1038" i="1"/>
  <c r="H1038" i="1" s="1"/>
  <c r="D1037" i="1"/>
  <c r="C1037" i="1"/>
  <c r="D1036" i="1"/>
  <c r="G1036" i="1" s="1"/>
  <c r="C1036" i="1"/>
  <c r="D1035" i="1"/>
  <c r="G1035" i="1" s="1"/>
  <c r="C1035" i="1"/>
  <c r="H1035" i="1" s="1"/>
  <c r="D1034" i="1"/>
  <c r="C1034" i="1"/>
  <c r="D1033" i="1"/>
  <c r="C1033" i="1"/>
  <c r="H1033" i="1" s="1"/>
  <c r="D1032" i="1"/>
  <c r="G1032" i="1" s="1"/>
  <c r="C1032" i="1"/>
  <c r="H1032" i="1" s="1"/>
  <c r="G1031" i="1"/>
  <c r="D1031" i="1"/>
  <c r="C1031" i="1"/>
  <c r="D1030" i="1"/>
  <c r="C1030" i="1"/>
  <c r="H1030" i="1" s="1"/>
  <c r="D1029" i="1"/>
  <c r="C1029" i="1"/>
  <c r="D1028" i="1"/>
  <c r="G1028" i="1" s="1"/>
  <c r="C1028" i="1"/>
  <c r="D1027" i="1"/>
  <c r="G1027" i="1" s="1"/>
  <c r="C1027" i="1"/>
  <c r="H1027" i="1" s="1"/>
  <c r="D1026" i="1"/>
  <c r="C1026" i="1"/>
  <c r="D1025" i="1"/>
  <c r="C1025" i="1"/>
  <c r="H1025" i="1" s="1"/>
  <c r="D1024" i="1"/>
  <c r="G1024" i="1" s="1"/>
  <c r="C1024" i="1"/>
  <c r="D1023" i="1"/>
  <c r="G1023" i="1" s="1"/>
  <c r="C1023" i="1"/>
  <c r="D1022" i="1"/>
  <c r="C1022" i="1"/>
  <c r="H1022" i="1" s="1"/>
  <c r="D1021" i="1"/>
  <c r="C1021" i="1"/>
  <c r="D1020" i="1"/>
  <c r="G1020" i="1" s="1"/>
  <c r="C1020" i="1"/>
  <c r="D1019" i="1"/>
  <c r="G1019" i="1" s="1"/>
  <c r="C1019" i="1"/>
  <c r="H1019" i="1" s="1"/>
  <c r="D1018" i="1"/>
  <c r="C1018" i="1"/>
  <c r="D1017" i="1"/>
  <c r="C1017" i="1"/>
  <c r="H1017" i="1" s="1"/>
  <c r="D1016" i="1"/>
  <c r="G1016" i="1" s="1"/>
  <c r="C1016" i="1"/>
  <c r="G1015" i="1"/>
  <c r="D1015" i="1"/>
  <c r="C1015" i="1"/>
  <c r="D1014" i="1"/>
  <c r="C1014" i="1"/>
  <c r="H1014" i="1" s="1"/>
  <c r="C1013" i="1"/>
  <c r="D1012" i="1"/>
  <c r="G1012" i="1" s="1"/>
  <c r="C1012" i="1"/>
  <c r="D1011" i="1"/>
  <c r="G1011" i="1" s="1"/>
  <c r="C1011" i="1"/>
  <c r="D1010" i="1"/>
  <c r="C1010" i="1"/>
  <c r="D1009" i="1"/>
  <c r="C1009" i="1"/>
  <c r="H1009" i="1" s="1"/>
  <c r="G1008" i="1"/>
  <c r="D1008" i="1"/>
  <c r="C1008" i="1"/>
  <c r="D1007" i="1"/>
  <c r="G1007" i="1" s="1"/>
  <c r="C1007" i="1"/>
  <c r="D1006" i="1"/>
  <c r="C1006" i="1"/>
  <c r="G1006" i="1" s="1"/>
  <c r="D1005" i="1"/>
  <c r="C1005" i="1"/>
  <c r="D1004" i="1"/>
  <c r="G1004" i="1" s="1"/>
  <c r="C1004" i="1"/>
  <c r="D1003" i="1"/>
  <c r="G1003" i="1" s="1"/>
  <c r="C1003" i="1"/>
  <c r="D1002" i="1"/>
  <c r="C1002" i="1"/>
  <c r="D1001" i="1"/>
  <c r="C1001" i="1"/>
  <c r="H1001" i="1" s="1"/>
  <c r="D1000" i="1"/>
  <c r="G1000" i="1" s="1"/>
  <c r="C1000" i="1"/>
  <c r="G999" i="1"/>
  <c r="D999" i="1"/>
  <c r="C999" i="1"/>
  <c r="D998" i="1"/>
  <c r="C998" i="1"/>
  <c r="G998" i="1" s="1"/>
  <c r="D997" i="1"/>
  <c r="C997" i="1"/>
  <c r="D996" i="1"/>
  <c r="G996" i="1" s="1"/>
  <c r="C996" i="1"/>
  <c r="D995" i="1"/>
  <c r="H995" i="1" s="1"/>
  <c r="C995" i="1"/>
  <c r="D994" i="1"/>
  <c r="H994" i="1" s="1"/>
  <c r="C994" i="1"/>
  <c r="D993" i="1"/>
  <c r="C993" i="1"/>
  <c r="D992" i="1"/>
  <c r="H992" i="1" s="1"/>
  <c r="C992" i="1"/>
  <c r="D991" i="1"/>
  <c r="C991" i="1"/>
  <c r="G989" i="1"/>
  <c r="D989" i="1"/>
  <c r="H989" i="1" s="1"/>
  <c r="C989" i="1"/>
  <c r="G988" i="1"/>
  <c r="D988" i="1"/>
  <c r="H988" i="1" s="1"/>
  <c r="C988" i="1"/>
  <c r="G987" i="1"/>
  <c r="D987" i="1"/>
  <c r="H987" i="1" s="1"/>
  <c r="C987" i="1"/>
  <c r="D986" i="1"/>
  <c r="H986" i="1" s="1"/>
  <c r="C986"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D975" i="1"/>
  <c r="G975" i="1" s="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G821"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D716" i="1"/>
  <c r="G716" i="1" s="1"/>
  <c r="C716" i="1"/>
  <c r="H715" i="1"/>
  <c r="G715" i="1"/>
  <c r="D715" i="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D705" i="1"/>
  <c r="G705" i="1" s="1"/>
  <c r="C705" i="1"/>
  <c r="H704" i="1"/>
  <c r="G704" i="1"/>
  <c r="D704" i="1"/>
  <c r="C704" i="1"/>
  <c r="H703" i="1"/>
  <c r="G703" i="1"/>
  <c r="D703" i="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D688" i="1"/>
  <c r="H688" i="1" s="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G668" i="1"/>
  <c r="D668" i="1"/>
  <c r="C668" i="1"/>
  <c r="H667" i="1"/>
  <c r="G667" i="1"/>
  <c r="D667" i="1"/>
  <c r="C667" i="1"/>
  <c r="D666" i="1"/>
  <c r="G666" i="1" s="1"/>
  <c r="C666" i="1"/>
  <c r="D665" i="1"/>
  <c r="G665" i="1" s="1"/>
  <c r="C665" i="1"/>
  <c r="D664" i="1"/>
  <c r="G664" i="1" s="1"/>
  <c r="C664" i="1"/>
  <c r="D663" i="1"/>
  <c r="G663" i="1" s="1"/>
  <c r="C663" i="1"/>
  <c r="D662" i="1"/>
  <c r="G662" i="1" s="1"/>
  <c r="C662" i="1"/>
  <c r="D661" i="1"/>
  <c r="G661" i="1" s="1"/>
  <c r="C661" i="1"/>
  <c r="D660" i="1"/>
  <c r="G660" i="1" s="1"/>
  <c r="C660" i="1"/>
  <c r="D659" i="1"/>
  <c r="G659" i="1" s="1"/>
  <c r="C659" i="1"/>
  <c r="D658" i="1"/>
  <c r="G658" i="1" s="1"/>
  <c r="C658" i="1"/>
  <c r="D657" i="1"/>
  <c r="G657" i="1" s="1"/>
  <c r="C657" i="1"/>
  <c r="D656" i="1"/>
  <c r="G656" i="1" s="1"/>
  <c r="C656" i="1"/>
  <c r="D655" i="1"/>
  <c r="G655" i="1" s="1"/>
  <c r="C655" i="1"/>
  <c r="D654" i="1"/>
  <c r="G654" i="1" s="1"/>
  <c r="C654" i="1"/>
  <c r="D653" i="1"/>
  <c r="G653" i="1" s="1"/>
  <c r="C653" i="1"/>
  <c r="D652" i="1"/>
  <c r="G652" i="1" s="1"/>
  <c r="C652" i="1"/>
  <c r="D651" i="1"/>
  <c r="G651" i="1" s="1"/>
  <c r="C651" i="1"/>
  <c r="H650" i="1"/>
  <c r="G650" i="1"/>
  <c r="D650" i="1"/>
  <c r="C650" i="1"/>
  <c r="H649" i="1"/>
  <c r="G649" i="1"/>
  <c r="D649" i="1"/>
  <c r="C649" i="1"/>
  <c r="H648" i="1"/>
  <c r="G648" i="1"/>
  <c r="D648" i="1"/>
  <c r="C648" i="1"/>
  <c r="H647" i="1"/>
  <c r="G647" i="1"/>
  <c r="D647" i="1"/>
  <c r="C647" i="1"/>
  <c r="H646" i="1"/>
  <c r="D646" i="1"/>
  <c r="G646" i="1" s="1"/>
  <c r="C646" i="1"/>
  <c r="C645" i="1"/>
  <c r="D644" i="1"/>
  <c r="H644" i="1" s="1"/>
  <c r="C644" i="1"/>
  <c r="H643" i="1"/>
  <c r="G643" i="1"/>
  <c r="D643" i="1"/>
  <c r="C643" i="1"/>
  <c r="H642" i="1"/>
  <c r="D642" i="1"/>
  <c r="G642" i="1" s="1"/>
  <c r="C642" i="1"/>
  <c r="G641" i="1"/>
  <c r="D641" i="1"/>
  <c r="H641" i="1" s="1"/>
  <c r="C641" i="1"/>
  <c r="C637" i="1"/>
  <c r="D632" i="1"/>
  <c r="H632" i="1" s="1"/>
  <c r="C632" i="1"/>
  <c r="D631" i="1"/>
  <c r="H631" i="1" s="1"/>
  <c r="C631" i="1"/>
  <c r="D628" i="1"/>
  <c r="H628" i="1" s="1"/>
  <c r="C628" i="1"/>
  <c r="H627" i="1"/>
  <c r="G627" i="1"/>
  <c r="D627" i="1"/>
  <c r="C627" i="1"/>
  <c r="D626" i="1"/>
  <c r="H626" i="1" s="1"/>
  <c r="C626" i="1"/>
  <c r="H625" i="1"/>
  <c r="G625" i="1"/>
  <c r="D625" i="1"/>
  <c r="C625" i="1"/>
  <c r="G624" i="1"/>
  <c r="D624" i="1"/>
  <c r="H624" i="1" s="1"/>
  <c r="C624" i="1"/>
  <c r="D623" i="1"/>
  <c r="H623" i="1" s="1"/>
  <c r="C623" i="1"/>
  <c r="G622" i="1"/>
  <c r="D622" i="1"/>
  <c r="H622" i="1" s="1"/>
  <c r="C622" i="1"/>
  <c r="G621" i="1"/>
  <c r="D621" i="1"/>
  <c r="H621" i="1" s="1"/>
  <c r="C621" i="1"/>
  <c r="D620" i="1"/>
  <c r="H620" i="1" s="1"/>
  <c r="C620"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H609" i="1"/>
  <c r="G609" i="1"/>
  <c r="D609" i="1"/>
  <c r="C609" i="1"/>
  <c r="H608" i="1"/>
  <c r="D608" i="1"/>
  <c r="G608" i="1" s="1"/>
  <c r="C608" i="1"/>
  <c r="H607" i="1"/>
  <c r="D607" i="1"/>
  <c r="G607" i="1" s="1"/>
  <c r="C607" i="1"/>
  <c r="G606" i="1"/>
  <c r="D606" i="1"/>
  <c r="H606" i="1" s="1"/>
  <c r="C606" i="1"/>
  <c r="H605" i="1"/>
  <c r="G605" i="1"/>
  <c r="D605" i="1"/>
  <c r="C605" i="1"/>
  <c r="H604" i="1"/>
  <c r="G604" i="1"/>
  <c r="D604" i="1"/>
  <c r="C604" i="1"/>
  <c r="H603" i="1"/>
  <c r="G603" i="1"/>
  <c r="D603" i="1"/>
  <c r="C603" i="1"/>
  <c r="D602" i="1"/>
  <c r="H602" i="1" s="1"/>
  <c r="C602" i="1"/>
  <c r="H601" i="1"/>
  <c r="D601" i="1"/>
  <c r="G601" i="1" s="1"/>
  <c r="C601" i="1"/>
  <c r="D600" i="1"/>
  <c r="H600" i="1" s="1"/>
  <c r="C600" i="1"/>
  <c r="D599" i="1"/>
  <c r="H599" i="1" s="1"/>
  <c r="C599" i="1"/>
  <c r="G598" i="1"/>
  <c r="D598" i="1"/>
  <c r="H598" i="1" s="1"/>
  <c r="C598" i="1"/>
  <c r="G597" i="1"/>
  <c r="D597" i="1"/>
  <c r="H597" i="1" s="1"/>
  <c r="C597" i="1"/>
  <c r="H596" i="1"/>
  <c r="G596" i="1"/>
  <c r="D596" i="1"/>
  <c r="C596" i="1"/>
  <c r="H595" i="1"/>
  <c r="G595" i="1"/>
  <c r="D595" i="1"/>
  <c r="C595" i="1"/>
  <c r="D594" i="1"/>
  <c r="H594" i="1" s="1"/>
  <c r="C594" i="1"/>
  <c r="C593" i="1"/>
  <c r="D592" i="1"/>
  <c r="H592" i="1" s="1"/>
  <c r="C592" i="1"/>
  <c r="D591" i="1"/>
  <c r="H591" i="1" s="1"/>
  <c r="C591" i="1"/>
  <c r="D590" i="1"/>
  <c r="H590" i="1" s="1"/>
  <c r="C590" i="1"/>
  <c r="G589" i="1"/>
  <c r="D589" i="1"/>
  <c r="H589" i="1" s="1"/>
  <c r="C589" i="1"/>
  <c r="C588" i="1"/>
  <c r="H586" i="1"/>
  <c r="D586" i="1"/>
  <c r="G586" i="1" s="1"/>
  <c r="C586" i="1"/>
  <c r="H585" i="1"/>
  <c r="D585" i="1"/>
  <c r="G585" i="1" s="1"/>
  <c r="C585" i="1"/>
  <c r="D584" i="1"/>
  <c r="G584" i="1" s="1"/>
  <c r="C584" i="1"/>
  <c r="H583" i="1"/>
  <c r="D583" i="1"/>
  <c r="G583" i="1" s="1"/>
  <c r="C583" i="1"/>
  <c r="D582" i="1"/>
  <c r="G582" i="1" s="1"/>
  <c r="C582" i="1"/>
  <c r="D581" i="1"/>
  <c r="G581" i="1" s="1"/>
  <c r="C581" i="1"/>
  <c r="H580" i="1"/>
  <c r="D580" i="1"/>
  <c r="G580" i="1" s="1"/>
  <c r="C580" i="1"/>
  <c r="H579" i="1"/>
  <c r="D579" i="1"/>
  <c r="G579" i="1" s="1"/>
  <c r="C579" i="1"/>
  <c r="H578" i="1"/>
  <c r="D578" i="1"/>
  <c r="G578" i="1" s="1"/>
  <c r="C578" i="1"/>
  <c r="H577" i="1"/>
  <c r="D577" i="1"/>
  <c r="G577" i="1" s="1"/>
  <c r="C577" i="1"/>
  <c r="H576" i="1"/>
  <c r="D576" i="1"/>
  <c r="G576" i="1" s="1"/>
  <c r="C576" i="1"/>
  <c r="D575" i="1"/>
  <c r="G575" i="1" s="1"/>
  <c r="C575" i="1"/>
  <c r="C574" i="1"/>
  <c r="H573" i="1"/>
  <c r="G573" i="1"/>
  <c r="D573" i="1"/>
  <c r="C573" i="1"/>
  <c r="H572" i="1"/>
  <c r="D572" i="1"/>
  <c r="G572" i="1" s="1"/>
  <c r="C572" i="1"/>
  <c r="D571" i="1"/>
  <c r="G571" i="1" s="1"/>
  <c r="C571" i="1"/>
  <c r="H570" i="1"/>
  <c r="D570" i="1"/>
  <c r="G570" i="1" s="1"/>
  <c r="C570" i="1"/>
  <c r="H569" i="1"/>
  <c r="D569" i="1"/>
  <c r="G569" i="1" s="1"/>
  <c r="C569" i="1"/>
  <c r="D568" i="1"/>
  <c r="G568" i="1" s="1"/>
  <c r="C568" i="1"/>
  <c r="D567" i="1"/>
  <c r="G567" i="1" s="1"/>
  <c r="C567" i="1"/>
  <c r="H566" i="1"/>
  <c r="G566" i="1"/>
  <c r="D566" i="1"/>
  <c r="C566" i="1"/>
  <c r="H565" i="1"/>
  <c r="G565" i="1"/>
  <c r="D565" i="1"/>
  <c r="C565" i="1"/>
  <c r="H564" i="1"/>
  <c r="D564" i="1"/>
  <c r="G564" i="1" s="1"/>
  <c r="C564" i="1"/>
  <c r="H563" i="1"/>
  <c r="G563" i="1"/>
  <c r="D563" i="1"/>
  <c r="C563" i="1"/>
  <c r="H562" i="1"/>
  <c r="G562" i="1"/>
  <c r="D562" i="1"/>
  <c r="C562" i="1"/>
  <c r="H560" i="1"/>
  <c r="G560" i="1"/>
  <c r="D560" i="1"/>
  <c r="C560" i="1"/>
  <c r="H559" i="1"/>
  <c r="G559" i="1"/>
  <c r="D559" i="1"/>
  <c r="C559" i="1"/>
  <c r="D558" i="1"/>
  <c r="H558" i="1" s="1"/>
  <c r="C558"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G550" i="1"/>
  <c r="D550" i="1"/>
  <c r="H550" i="1" s="1"/>
  <c r="C550" i="1"/>
  <c r="D549" i="1"/>
  <c r="H549" i="1" s="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D538" i="1"/>
  <c r="H538" i="1" s="1"/>
  <c r="C538" i="1"/>
  <c r="C537" i="1"/>
  <c r="H536" i="1"/>
  <c r="G536" i="1"/>
  <c r="D536" i="1"/>
  <c r="C536" i="1"/>
  <c r="H535" i="1"/>
  <c r="G535" i="1"/>
  <c r="D535" i="1"/>
  <c r="C535" i="1"/>
  <c r="H534" i="1"/>
  <c r="G534" i="1"/>
  <c r="D534" i="1"/>
  <c r="C534" i="1"/>
  <c r="D533" i="1"/>
  <c r="G533" i="1" s="1"/>
  <c r="C533" i="1"/>
  <c r="D532" i="1"/>
  <c r="G532" i="1" s="1"/>
  <c r="C532" i="1"/>
  <c r="H531" i="1"/>
  <c r="D531" i="1"/>
  <c r="G531" i="1" s="1"/>
  <c r="C531" i="1"/>
  <c r="H530" i="1"/>
  <c r="G530" i="1"/>
  <c r="D530" i="1"/>
  <c r="C530" i="1"/>
  <c r="H529" i="1"/>
  <c r="G529" i="1"/>
  <c r="D529" i="1"/>
  <c r="C529" i="1"/>
  <c r="D528" i="1"/>
  <c r="H528" i="1" s="1"/>
  <c r="C528" i="1"/>
  <c r="D527" i="1"/>
  <c r="H527" i="1" s="1"/>
  <c r="C527" i="1"/>
  <c r="D526" i="1"/>
  <c r="H526" i="1" s="1"/>
  <c r="C526" i="1"/>
  <c r="D525" i="1"/>
  <c r="H525" i="1" s="1"/>
  <c r="C525" i="1"/>
  <c r="D524" i="1"/>
  <c r="H524" i="1" s="1"/>
  <c r="C524"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H512" i="1"/>
  <c r="G512" i="1"/>
  <c r="D512" i="1"/>
  <c r="C512" i="1"/>
  <c r="D511" i="1"/>
  <c r="H511" i="1" s="1"/>
  <c r="C511" i="1"/>
  <c r="D510" i="1"/>
  <c r="H510" i="1" s="1"/>
  <c r="C510" i="1"/>
  <c r="D508" i="1"/>
  <c r="G508" i="1" s="1"/>
  <c r="C508" i="1"/>
  <c r="D507" i="1"/>
  <c r="G507" i="1" s="1"/>
  <c r="C507" i="1"/>
  <c r="D506" i="1"/>
  <c r="G506" i="1" s="1"/>
  <c r="C506" i="1"/>
  <c r="D505" i="1"/>
  <c r="G505" i="1" s="1"/>
  <c r="C505" i="1"/>
  <c r="D504" i="1"/>
  <c r="G504" i="1" s="1"/>
  <c r="C504" i="1"/>
  <c r="D503" i="1"/>
  <c r="G503" i="1" s="1"/>
  <c r="C503" i="1"/>
  <c r="H502" i="1"/>
  <c r="D502" i="1"/>
  <c r="G502" i="1" s="1"/>
  <c r="C502" i="1"/>
  <c r="D501" i="1"/>
  <c r="G501" i="1" s="1"/>
  <c r="C501" i="1"/>
  <c r="H500" i="1"/>
  <c r="G500" i="1"/>
  <c r="D500" i="1"/>
  <c r="C500" i="1"/>
  <c r="H499" i="1"/>
  <c r="G499" i="1"/>
  <c r="D499" i="1"/>
  <c r="C499" i="1"/>
  <c r="H498" i="1"/>
  <c r="G498" i="1"/>
  <c r="D498" i="1"/>
  <c r="C498" i="1"/>
  <c r="D497" i="1"/>
  <c r="H497" i="1" s="1"/>
  <c r="C497" i="1"/>
  <c r="D496" i="1"/>
  <c r="H496" i="1" s="1"/>
  <c r="C496" i="1"/>
  <c r="H495" i="1"/>
  <c r="G495" i="1"/>
  <c r="D495" i="1"/>
  <c r="C495" i="1"/>
  <c r="H494" i="1"/>
  <c r="G494" i="1"/>
  <c r="D494" i="1"/>
  <c r="C494" i="1"/>
  <c r="H493" i="1"/>
  <c r="G493" i="1"/>
  <c r="D493" i="1"/>
  <c r="C493" i="1"/>
  <c r="H492" i="1"/>
  <c r="G492" i="1"/>
  <c r="D492" i="1"/>
  <c r="C492" i="1"/>
  <c r="H491" i="1"/>
  <c r="G491" i="1"/>
  <c r="D491" i="1"/>
  <c r="C491" i="1"/>
  <c r="H490" i="1"/>
  <c r="D490" i="1"/>
  <c r="G490" i="1" s="1"/>
  <c r="C490" i="1"/>
  <c r="D489" i="1"/>
  <c r="G489" i="1" s="1"/>
  <c r="C489" i="1"/>
  <c r="H488" i="1"/>
  <c r="G488" i="1"/>
  <c r="D488" i="1"/>
  <c r="C488" i="1"/>
  <c r="H487" i="1"/>
  <c r="G487" i="1"/>
  <c r="D487" i="1"/>
  <c r="C487" i="1"/>
  <c r="H486" i="1"/>
  <c r="G486" i="1"/>
  <c r="D486" i="1"/>
  <c r="C486" i="1"/>
  <c r="D485" i="1"/>
  <c r="H485" i="1" s="1"/>
  <c r="C485" i="1"/>
  <c r="D484" i="1"/>
  <c r="H484" i="1" s="1"/>
  <c r="C484" i="1"/>
  <c r="D483" i="1"/>
  <c r="H483" i="1" s="1"/>
  <c r="C483" i="1"/>
  <c r="D482" i="1"/>
  <c r="H482" i="1" s="1"/>
  <c r="C482" i="1"/>
  <c r="D481" i="1"/>
  <c r="H481" i="1" s="1"/>
  <c r="C481" i="1"/>
  <c r="H480" i="1"/>
  <c r="G480" i="1"/>
  <c r="D480" i="1"/>
  <c r="C480" i="1"/>
  <c r="D479" i="1"/>
  <c r="H479" i="1" s="1"/>
  <c r="C479" i="1"/>
  <c r="H477" i="1"/>
  <c r="G477" i="1"/>
  <c r="D477" i="1"/>
  <c r="C477" i="1"/>
  <c r="H476" i="1"/>
  <c r="G476" i="1"/>
  <c r="D476" i="1"/>
  <c r="C476" i="1"/>
  <c r="C475" i="1"/>
  <c r="H474" i="1"/>
  <c r="D474" i="1"/>
  <c r="G474" i="1" s="1"/>
  <c r="C474" i="1"/>
  <c r="H473" i="1"/>
  <c r="D473" i="1"/>
  <c r="G473" i="1" s="1"/>
  <c r="C473" i="1"/>
  <c r="D472" i="1"/>
  <c r="G472" i="1" s="1"/>
  <c r="C472" i="1"/>
  <c r="H471" i="1"/>
  <c r="D471" i="1"/>
  <c r="G471" i="1" s="1"/>
  <c r="C471" i="1"/>
  <c r="H470" i="1"/>
  <c r="D470" i="1"/>
  <c r="G470" i="1" s="1"/>
  <c r="C470" i="1"/>
  <c r="H469" i="1"/>
  <c r="D469" i="1"/>
  <c r="G469" i="1" s="1"/>
  <c r="C469" i="1"/>
  <c r="H468" i="1"/>
  <c r="D468" i="1"/>
  <c r="G468" i="1" s="1"/>
  <c r="C468" i="1"/>
  <c r="D467" i="1"/>
  <c r="G467" i="1" s="1"/>
  <c r="C467" i="1"/>
  <c r="H465" i="1"/>
  <c r="D465" i="1"/>
  <c r="G465" i="1" s="1"/>
  <c r="C465" i="1"/>
  <c r="H464" i="1"/>
  <c r="G464" i="1"/>
  <c r="D464" i="1"/>
  <c r="C464" i="1"/>
  <c r="H463" i="1"/>
  <c r="G463" i="1"/>
  <c r="D463" i="1"/>
  <c r="C463" i="1"/>
  <c r="D462" i="1"/>
  <c r="H462" i="1" s="1"/>
  <c r="C462" i="1"/>
  <c r="H461" i="1"/>
  <c r="D461" i="1"/>
  <c r="G461" i="1" s="1"/>
  <c r="C461" i="1"/>
  <c r="H460" i="1"/>
  <c r="D460" i="1"/>
  <c r="G460" i="1" s="1"/>
  <c r="C460" i="1"/>
  <c r="D459" i="1"/>
  <c r="H459" i="1" s="1"/>
  <c r="C459" i="1"/>
  <c r="D458" i="1"/>
  <c r="H458" i="1" s="1"/>
  <c r="C458" i="1"/>
  <c r="C457" i="1"/>
  <c r="D456" i="1"/>
  <c r="H456" i="1" s="1"/>
  <c r="C456" i="1"/>
  <c r="D455" i="1"/>
  <c r="H455" i="1" s="1"/>
  <c r="C455" i="1"/>
  <c r="D454" i="1"/>
  <c r="H454" i="1" s="1"/>
  <c r="C454" i="1"/>
  <c r="D452" i="1"/>
  <c r="H452" i="1" s="1"/>
  <c r="C452" i="1"/>
  <c r="D451" i="1"/>
  <c r="H451" i="1" s="1"/>
  <c r="C451" i="1"/>
  <c r="D450" i="1"/>
  <c r="G450" i="1" s="1"/>
  <c r="C450" i="1"/>
  <c r="D449" i="1"/>
  <c r="G449" i="1" s="1"/>
  <c r="C449" i="1"/>
  <c r="D448" i="1"/>
  <c r="H448" i="1" s="1"/>
  <c r="C448" i="1"/>
  <c r="D447" i="1"/>
  <c r="H447" i="1" s="1"/>
  <c r="C447" i="1"/>
  <c r="D446" i="1"/>
  <c r="H446" i="1" s="1"/>
  <c r="C446" i="1"/>
  <c r="D445" i="1"/>
  <c r="H445" i="1" s="1"/>
  <c r="C445" i="1"/>
  <c r="D444" i="1"/>
  <c r="H444" i="1" s="1"/>
  <c r="C444" i="1"/>
  <c r="D443" i="1"/>
  <c r="H443" i="1" s="1"/>
  <c r="C443" i="1"/>
  <c r="H442" i="1"/>
  <c r="D442" i="1"/>
  <c r="G442" i="1" s="1"/>
  <c r="C442" i="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H430" i="1"/>
  <c r="G430" i="1"/>
  <c r="D430" i="1"/>
  <c r="C430" i="1"/>
  <c r="C429" i="1"/>
  <c r="H428" i="1"/>
  <c r="G428" i="1"/>
  <c r="D428" i="1"/>
  <c r="C428" i="1"/>
  <c r="H427" i="1"/>
  <c r="G427" i="1"/>
  <c r="D427" i="1"/>
  <c r="C427" i="1"/>
  <c r="H426" i="1"/>
  <c r="G426" i="1"/>
  <c r="D426" i="1"/>
  <c r="C426" i="1"/>
  <c r="H425" i="1"/>
  <c r="G425" i="1"/>
  <c r="D425" i="1"/>
  <c r="C425" i="1"/>
  <c r="H424" i="1"/>
  <c r="G424" i="1"/>
  <c r="D424" i="1"/>
  <c r="C424" i="1"/>
  <c r="G423" i="1"/>
  <c r="D423" i="1"/>
  <c r="H423" i="1" s="1"/>
  <c r="C423" i="1"/>
  <c r="H422" i="1"/>
  <c r="G422" i="1"/>
  <c r="D422" i="1"/>
  <c r="C422" i="1"/>
  <c r="C421" i="1"/>
  <c r="H420" i="1"/>
  <c r="D420" i="1"/>
  <c r="G420" i="1" s="1"/>
  <c r="C420" i="1"/>
  <c r="H419" i="1"/>
  <c r="G419" i="1"/>
  <c r="D419" i="1"/>
  <c r="C419" i="1"/>
  <c r="H418" i="1"/>
  <c r="G418" i="1"/>
  <c r="D418" i="1"/>
  <c r="C418" i="1"/>
  <c r="H417" i="1"/>
  <c r="D417" i="1"/>
  <c r="G417" i="1" s="1"/>
  <c r="C417" i="1"/>
  <c r="D416" i="1"/>
  <c r="G416" i="1" s="1"/>
  <c r="C416" i="1"/>
  <c r="C413" i="1"/>
  <c r="D412" i="1"/>
  <c r="H412" i="1" s="1"/>
  <c r="C412" i="1"/>
  <c r="C411" i="1"/>
  <c r="G406" i="1"/>
  <c r="D406" i="1"/>
  <c r="H406" i="1" s="1"/>
  <c r="C406" i="1"/>
  <c r="G405" i="1"/>
  <c r="D405" i="1"/>
  <c r="H405" i="1" s="1"/>
  <c r="C405" i="1"/>
  <c r="H404" i="1"/>
  <c r="G404" i="1"/>
  <c r="D404" i="1"/>
  <c r="C404" i="1"/>
  <c r="G401" i="1"/>
  <c r="D401" i="1"/>
  <c r="H401" i="1" s="1"/>
  <c r="C401" i="1"/>
  <c r="G400" i="1"/>
  <c r="D400" i="1"/>
  <c r="H400" i="1" s="1"/>
  <c r="C400" i="1"/>
  <c r="G399" i="1"/>
  <c r="D399" i="1"/>
  <c r="H399" i="1" s="1"/>
  <c r="C399" i="1"/>
  <c r="G398" i="1"/>
  <c r="D398" i="1"/>
  <c r="H398" i="1" s="1"/>
  <c r="C398" i="1"/>
  <c r="D397" i="1"/>
  <c r="H397" i="1" s="1"/>
  <c r="C397" i="1"/>
  <c r="D396" i="1"/>
  <c r="H396" i="1" s="1"/>
  <c r="C396" i="1"/>
  <c r="C395" i="1"/>
  <c r="H394" i="1"/>
  <c r="D394" i="1"/>
  <c r="G394" i="1" s="1"/>
  <c r="C394" i="1"/>
  <c r="H393" i="1"/>
  <c r="D393" i="1"/>
  <c r="G393" i="1" s="1"/>
  <c r="C393" i="1"/>
  <c r="C392" i="1"/>
  <c r="D391" i="1"/>
  <c r="H390" i="1"/>
  <c r="D390" i="1"/>
  <c r="G390" i="1" s="1"/>
  <c r="C390" i="1"/>
  <c r="H389" i="1"/>
  <c r="D389" i="1"/>
  <c r="G389" i="1" s="1"/>
  <c r="C389" i="1"/>
  <c r="H388" i="1"/>
  <c r="G388" i="1"/>
  <c r="D388" i="1"/>
  <c r="C388" i="1"/>
  <c r="H387" i="1"/>
  <c r="D387" i="1"/>
  <c r="G387" i="1" s="1"/>
  <c r="C387" i="1"/>
  <c r="D386" i="1"/>
  <c r="G386" i="1" s="1"/>
  <c r="C386" i="1"/>
  <c r="G385" i="1"/>
  <c r="D385" i="1"/>
  <c r="H385" i="1" s="1"/>
  <c r="C385" i="1"/>
  <c r="G384" i="1"/>
  <c r="D384" i="1"/>
  <c r="H384" i="1" s="1"/>
  <c r="C384" i="1"/>
  <c r="D383" i="1"/>
  <c r="H383" i="1" s="1"/>
  <c r="C383" i="1"/>
  <c r="H382" i="1"/>
  <c r="G382" i="1"/>
  <c r="D382" i="1"/>
  <c r="C382" i="1"/>
  <c r="H381" i="1"/>
  <c r="G381" i="1"/>
  <c r="D381" i="1"/>
  <c r="C381" i="1"/>
  <c r="G380" i="1"/>
  <c r="D380" i="1"/>
  <c r="H380" i="1" s="1"/>
  <c r="C380" i="1"/>
  <c r="G379" i="1"/>
  <c r="D379" i="1"/>
  <c r="H379" i="1" s="1"/>
  <c r="C379" i="1"/>
  <c r="D378" i="1"/>
  <c r="H378" i="1" s="1"/>
  <c r="C378" i="1"/>
  <c r="G377" i="1"/>
  <c r="D377" i="1"/>
  <c r="H377" i="1" s="1"/>
  <c r="C377" i="1"/>
  <c r="G376" i="1"/>
  <c r="D376" i="1"/>
  <c r="H376" i="1" s="1"/>
  <c r="C376" i="1"/>
  <c r="G375" i="1"/>
  <c r="D375" i="1"/>
  <c r="H375" i="1" s="1"/>
  <c r="C375" i="1"/>
  <c r="D374" i="1"/>
  <c r="H374" i="1" s="1"/>
  <c r="C374" i="1"/>
  <c r="C373" i="1"/>
  <c r="G372" i="1"/>
  <c r="D372" i="1"/>
  <c r="H372" i="1" s="1"/>
  <c r="C372" i="1"/>
  <c r="D371" i="1"/>
  <c r="G371" i="1" s="1"/>
  <c r="C371" i="1"/>
  <c r="H370" i="1"/>
  <c r="G370" i="1"/>
  <c r="D370" i="1"/>
  <c r="C370" i="1"/>
  <c r="H369" i="1"/>
  <c r="G369" i="1"/>
  <c r="D369" i="1"/>
  <c r="C369" i="1"/>
  <c r="H368" i="1"/>
  <c r="G368" i="1"/>
  <c r="D368" i="1"/>
  <c r="C368" i="1"/>
  <c r="H367" i="1"/>
  <c r="G367" i="1"/>
  <c r="D367" i="1"/>
  <c r="C367" i="1"/>
  <c r="H366" i="1"/>
  <c r="G366" i="1"/>
  <c r="D366" i="1"/>
  <c r="C366" i="1"/>
  <c r="G365" i="1"/>
  <c r="D365" i="1"/>
  <c r="H365" i="1" s="1"/>
  <c r="C365" i="1"/>
  <c r="D364" i="1"/>
  <c r="H364" i="1" s="1"/>
  <c r="C364" i="1"/>
  <c r="D363" i="1"/>
  <c r="H363" i="1" s="1"/>
  <c r="C363" i="1"/>
  <c r="D362" i="1"/>
  <c r="H362" i="1" s="1"/>
  <c r="C362" i="1"/>
  <c r="D361" i="1"/>
  <c r="H361" i="1" s="1"/>
  <c r="C361" i="1"/>
  <c r="D360" i="1"/>
  <c r="H360" i="1" s="1"/>
  <c r="C360" i="1"/>
  <c r="C359" i="1"/>
  <c r="G357" i="1"/>
  <c r="D357" i="1"/>
  <c r="H357" i="1" s="1"/>
  <c r="C357" i="1"/>
  <c r="G356" i="1"/>
  <c r="D356" i="1"/>
  <c r="H356" i="1" s="1"/>
  <c r="C356" i="1"/>
  <c r="G355" i="1"/>
  <c r="D355" i="1"/>
  <c r="H355" i="1" s="1"/>
  <c r="C355" i="1"/>
  <c r="G354" i="1"/>
  <c r="D354" i="1"/>
  <c r="H354" i="1" s="1"/>
  <c r="C354" i="1"/>
  <c r="G353" i="1"/>
  <c r="D353" i="1"/>
  <c r="H353" i="1" s="1"/>
  <c r="C353" i="1"/>
  <c r="G352" i="1"/>
  <c r="D352" i="1"/>
  <c r="H352" i="1" s="1"/>
  <c r="C352" i="1"/>
  <c r="D351" i="1"/>
  <c r="H351" i="1" s="1"/>
  <c r="C351" i="1"/>
  <c r="G350" i="1"/>
  <c r="D350" i="1"/>
  <c r="H350" i="1" s="1"/>
  <c r="C350" i="1"/>
  <c r="G349" i="1"/>
  <c r="D349" i="1"/>
  <c r="H349" i="1" s="1"/>
  <c r="C349" i="1"/>
  <c r="G348" i="1"/>
  <c r="D348" i="1"/>
  <c r="H348" i="1" s="1"/>
  <c r="C348" i="1"/>
  <c r="D347" i="1"/>
  <c r="H347" i="1" s="1"/>
  <c r="C347" i="1"/>
  <c r="C346" i="1"/>
  <c r="G344" i="1"/>
  <c r="D344" i="1"/>
  <c r="H344" i="1" s="1"/>
  <c r="C344" i="1"/>
  <c r="G343" i="1"/>
  <c r="D343" i="1"/>
  <c r="H343" i="1" s="1"/>
  <c r="C343" i="1"/>
  <c r="H342" i="1"/>
  <c r="D342" i="1"/>
  <c r="G342" i="1" s="1"/>
  <c r="C342" i="1"/>
  <c r="H341" i="1"/>
  <c r="G341" i="1"/>
  <c r="D341" i="1"/>
  <c r="C341" i="1"/>
  <c r="C340" i="1"/>
  <c r="H338" i="1"/>
  <c r="D338" i="1"/>
  <c r="G338" i="1" s="1"/>
  <c r="C338" i="1"/>
  <c r="H337" i="1"/>
  <c r="D337" i="1"/>
  <c r="G337" i="1" s="1"/>
  <c r="C337" i="1"/>
  <c r="H336" i="1"/>
  <c r="D336" i="1"/>
  <c r="G336" i="1" s="1"/>
  <c r="C336" i="1"/>
  <c r="H335" i="1"/>
  <c r="D335" i="1"/>
  <c r="G335" i="1" s="1"/>
  <c r="C335" i="1"/>
  <c r="D334" i="1"/>
  <c r="G334" i="1" s="1"/>
  <c r="C334" i="1"/>
  <c r="H333" i="1"/>
  <c r="D333" i="1"/>
  <c r="G333" i="1" s="1"/>
  <c r="C333" i="1"/>
  <c r="D332" i="1"/>
  <c r="G332" i="1" s="1"/>
  <c r="C332" i="1"/>
  <c r="D331" i="1"/>
  <c r="G331" i="1" s="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D312" i="1"/>
  <c r="G312" i="1" s="1"/>
  <c r="C312" i="1"/>
  <c r="H311" i="1"/>
  <c r="D311" i="1"/>
  <c r="G311" i="1" s="1"/>
  <c r="C311" i="1"/>
  <c r="H310" i="1"/>
  <c r="D310" i="1"/>
  <c r="G310" i="1" s="1"/>
  <c r="C310" i="1"/>
  <c r="H309" i="1"/>
  <c r="D309" i="1"/>
  <c r="G309" i="1" s="1"/>
  <c r="C309" i="1"/>
  <c r="H308" i="1"/>
  <c r="D308" i="1"/>
  <c r="G308" i="1" s="1"/>
  <c r="C308" i="1"/>
  <c r="C307" i="1"/>
  <c r="D305" i="1"/>
  <c r="H305" i="1" s="1"/>
  <c r="C305" i="1"/>
  <c r="D304" i="1"/>
  <c r="H304" i="1" s="1"/>
  <c r="C304" i="1"/>
  <c r="D303" i="1"/>
  <c r="H303" i="1" s="1"/>
  <c r="C303" i="1"/>
  <c r="D302" i="1"/>
  <c r="H302" i="1" s="1"/>
  <c r="C302" i="1"/>
  <c r="D301" i="1"/>
  <c r="H301" i="1" s="1"/>
  <c r="C301" i="1"/>
  <c r="D300" i="1"/>
  <c r="H300" i="1" s="1"/>
  <c r="C300" i="1"/>
  <c r="C299" i="1"/>
  <c r="D298" i="1"/>
  <c r="H298" i="1" s="1"/>
  <c r="C298" i="1"/>
  <c r="D297" i="1"/>
  <c r="H297" i="1" s="1"/>
  <c r="C297" i="1"/>
  <c r="D296" i="1"/>
  <c r="H296" i="1" s="1"/>
  <c r="C296" i="1"/>
  <c r="D295" i="1"/>
  <c r="H295" i="1" s="1"/>
  <c r="C295" i="1"/>
  <c r="C294" i="1"/>
  <c r="D292" i="1"/>
  <c r="H292" i="1" s="1"/>
  <c r="C292" i="1"/>
  <c r="D291" i="1"/>
  <c r="H291" i="1" s="1"/>
  <c r="C291" i="1"/>
  <c r="H290" i="1"/>
  <c r="D290" i="1"/>
  <c r="G290" i="1" s="1"/>
  <c r="C290" i="1"/>
  <c r="H289" i="1"/>
  <c r="D289" i="1"/>
  <c r="G289" i="1" s="1"/>
  <c r="C289" i="1"/>
  <c r="D288" i="1"/>
  <c r="H288" i="1" s="1"/>
  <c r="C288"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G263" i="1"/>
  <c r="D263" i="1"/>
  <c r="H263" i="1" s="1"/>
  <c r="C263" i="1"/>
  <c r="G262" i="1"/>
  <c r="D262" i="1"/>
  <c r="H262" i="1" s="1"/>
  <c r="C262" i="1"/>
  <c r="H261" i="1"/>
  <c r="G261" i="1"/>
  <c r="D261" i="1"/>
  <c r="C261" i="1"/>
  <c r="H260" i="1"/>
  <c r="G260" i="1"/>
  <c r="D260" i="1"/>
  <c r="C260" i="1"/>
  <c r="H258" i="1"/>
  <c r="G258" i="1"/>
  <c r="D258" i="1"/>
  <c r="C258" i="1"/>
  <c r="D257" i="1"/>
  <c r="H257" i="1" s="1"/>
  <c r="C257" i="1"/>
  <c r="G256" i="1"/>
  <c r="D256" i="1"/>
  <c r="H256" i="1" s="1"/>
  <c r="C256" i="1"/>
  <c r="D255" i="1"/>
  <c r="H255" i="1" s="1"/>
  <c r="C255" i="1"/>
  <c r="H254" i="1"/>
  <c r="G254" i="1"/>
  <c r="D254" i="1"/>
  <c r="C254" i="1"/>
  <c r="H253" i="1"/>
  <c r="G253" i="1"/>
  <c r="D253" i="1"/>
  <c r="C253" i="1"/>
  <c r="H252" i="1"/>
  <c r="G252" i="1"/>
  <c r="D252" i="1"/>
  <c r="C252" i="1"/>
  <c r="H251" i="1"/>
  <c r="G251" i="1"/>
  <c r="D251" i="1"/>
  <c r="C251" i="1"/>
  <c r="G250" i="1"/>
  <c r="D250" i="1"/>
  <c r="H250" i="1" s="1"/>
  <c r="C250" i="1"/>
  <c r="C249"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C232" i="1"/>
  <c r="G231" i="1"/>
  <c r="D231" i="1"/>
  <c r="H231" i="1" s="1"/>
  <c r="C231" i="1"/>
  <c r="G230" i="1"/>
  <c r="D230" i="1"/>
  <c r="H230" i="1" s="1"/>
  <c r="C230" i="1"/>
  <c r="H229" i="1"/>
  <c r="G229" i="1"/>
  <c r="D229" i="1"/>
  <c r="C229" i="1"/>
  <c r="G228" i="1"/>
  <c r="D228" i="1"/>
  <c r="H228" i="1" s="1"/>
  <c r="C228" i="1"/>
  <c r="C227" i="1"/>
  <c r="G226" i="1"/>
  <c r="D226" i="1"/>
  <c r="H226" i="1" s="1"/>
  <c r="C226" i="1"/>
  <c r="H225" i="1"/>
  <c r="G225" i="1"/>
  <c r="D225" i="1"/>
  <c r="C225" i="1"/>
  <c r="H224" i="1"/>
  <c r="G224" i="1"/>
  <c r="D224" i="1"/>
  <c r="C224" i="1"/>
  <c r="G223" i="1"/>
  <c r="D223" i="1"/>
  <c r="H223" i="1" s="1"/>
  <c r="C223" i="1"/>
  <c r="D222" i="1"/>
  <c r="H222" i="1" s="1"/>
  <c r="C222" i="1"/>
  <c r="D221" i="1"/>
  <c r="H221" i="1" s="1"/>
  <c r="C221" i="1"/>
  <c r="H219" i="1"/>
  <c r="G219" i="1"/>
  <c r="D219" i="1"/>
  <c r="C219" i="1"/>
  <c r="H218" i="1"/>
  <c r="G218" i="1"/>
  <c r="D218" i="1"/>
  <c r="C218" i="1"/>
  <c r="H217" i="1"/>
  <c r="G217" i="1"/>
  <c r="D217" i="1"/>
  <c r="C217" i="1"/>
  <c r="G216" i="1"/>
  <c r="D216" i="1"/>
  <c r="H216" i="1" s="1"/>
  <c r="C216" i="1"/>
  <c r="C215" i="1"/>
  <c r="H214" i="1"/>
  <c r="G214" i="1"/>
  <c r="D214" i="1"/>
  <c r="C214" i="1"/>
  <c r="H213" i="1"/>
  <c r="G213" i="1"/>
  <c r="D213" i="1"/>
  <c r="C213" i="1"/>
  <c r="C212" i="1"/>
  <c r="C211" i="1"/>
  <c r="H210" i="1"/>
  <c r="G210" i="1"/>
  <c r="D210" i="1"/>
  <c r="C210" i="1"/>
  <c r="H209" i="1"/>
  <c r="D209" i="1"/>
  <c r="G209" i="1" s="1"/>
  <c r="C209" i="1"/>
  <c r="H208" i="1"/>
  <c r="D208" i="1"/>
  <c r="G208" i="1" s="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G199" i="1"/>
  <c r="D199" i="1"/>
  <c r="H199" i="1" s="1"/>
  <c r="C199" i="1"/>
  <c r="G198" i="1"/>
  <c r="D198" i="1"/>
  <c r="H198" i="1" s="1"/>
  <c r="C198" i="1"/>
  <c r="D197" i="1"/>
  <c r="H197" i="1" s="1"/>
  <c r="C197" i="1"/>
  <c r="D196" i="1"/>
  <c r="H196" i="1" s="1"/>
  <c r="C196" i="1"/>
  <c r="D195" i="1"/>
  <c r="H195" i="1" s="1"/>
  <c r="C195" i="1"/>
  <c r="G194" i="1"/>
  <c r="D194" i="1"/>
  <c r="H194" i="1" s="1"/>
  <c r="C194" i="1"/>
  <c r="C193" i="1"/>
  <c r="H191" i="1"/>
  <c r="D191" i="1"/>
  <c r="G191" i="1" s="1"/>
  <c r="C191" i="1"/>
  <c r="H190" i="1"/>
  <c r="D190" i="1"/>
  <c r="G190" i="1" s="1"/>
  <c r="C190" i="1"/>
  <c r="H189" i="1"/>
  <c r="D189" i="1"/>
  <c r="G189" i="1" s="1"/>
  <c r="C189" i="1"/>
  <c r="H188" i="1"/>
  <c r="D188" i="1"/>
  <c r="G188" i="1" s="1"/>
  <c r="C188" i="1"/>
  <c r="H187" i="1"/>
  <c r="G187" i="1"/>
  <c r="D187" i="1"/>
  <c r="C187" i="1"/>
  <c r="D186" i="1"/>
  <c r="H186" i="1" s="1"/>
  <c r="C186" i="1"/>
  <c r="D185" i="1"/>
  <c r="H185" i="1" s="1"/>
  <c r="C185" i="1"/>
  <c r="D184" i="1"/>
  <c r="H184" i="1" s="1"/>
  <c r="C184" i="1"/>
  <c r="D183" i="1"/>
  <c r="H183" i="1" s="1"/>
  <c r="C183" i="1"/>
  <c r="G182" i="1"/>
  <c r="D182" i="1"/>
  <c r="H182" i="1" s="1"/>
  <c r="C182" i="1"/>
  <c r="D181" i="1"/>
  <c r="H181" i="1" s="1"/>
  <c r="C181" i="1"/>
  <c r="H180" i="1"/>
  <c r="G180" i="1"/>
  <c r="D180" i="1"/>
  <c r="C180" i="1"/>
  <c r="D179" i="1"/>
  <c r="H179" i="1" s="1"/>
  <c r="C179" i="1"/>
  <c r="D178" i="1"/>
  <c r="H178" i="1" s="1"/>
  <c r="C178" i="1"/>
  <c r="D177" i="1"/>
  <c r="H177" i="1" s="1"/>
  <c r="C177" i="1"/>
  <c r="G176" i="1"/>
  <c r="D176" i="1"/>
  <c r="H176" i="1" s="1"/>
  <c r="C176" i="1"/>
  <c r="H175" i="1"/>
  <c r="D175" i="1"/>
  <c r="G175" i="1" s="1"/>
  <c r="C175" i="1"/>
  <c r="D174" i="1"/>
  <c r="H174" i="1" s="1"/>
  <c r="C174" i="1"/>
  <c r="C173" i="1"/>
  <c r="D172" i="1"/>
  <c r="H172" i="1" s="1"/>
  <c r="C172" i="1"/>
  <c r="D171" i="1"/>
  <c r="H171" i="1" s="1"/>
  <c r="C171" i="1"/>
  <c r="G170" i="1"/>
  <c r="D170" i="1"/>
  <c r="H170" i="1" s="1"/>
  <c r="C170" i="1"/>
  <c r="D169" i="1"/>
  <c r="H169" i="1" s="1"/>
  <c r="C169" i="1"/>
  <c r="D168" i="1"/>
  <c r="H168" i="1" s="1"/>
  <c r="C168" i="1"/>
  <c r="G167" i="1"/>
  <c r="D167" i="1"/>
  <c r="H167" i="1" s="1"/>
  <c r="C167" i="1"/>
  <c r="D166" i="1"/>
  <c r="H166" i="1" s="1"/>
  <c r="C166" i="1"/>
  <c r="D165" i="1"/>
  <c r="G165" i="1" s="1"/>
  <c r="C165" i="1"/>
  <c r="H164" i="1"/>
  <c r="D164" i="1"/>
  <c r="G164" i="1" s="1"/>
  <c r="C164" i="1"/>
  <c r="H163" i="1"/>
  <c r="D163" i="1"/>
  <c r="G163" i="1" s="1"/>
  <c r="C163" i="1"/>
  <c r="H162" i="1"/>
  <c r="G162" i="1"/>
  <c r="D162" i="1"/>
  <c r="C162" i="1"/>
  <c r="D161" i="1"/>
  <c r="H161" i="1" s="1"/>
  <c r="C161" i="1"/>
  <c r="C160" i="1"/>
  <c r="D158" i="1"/>
  <c r="H158" i="1" s="1"/>
  <c r="C158" i="1"/>
  <c r="D157" i="1"/>
  <c r="H157" i="1" s="1"/>
  <c r="C157" i="1"/>
  <c r="D156" i="1"/>
  <c r="H156" i="1" s="1"/>
  <c r="C156" i="1"/>
  <c r="D155" i="1"/>
  <c r="H155" i="1" s="1"/>
  <c r="C155" i="1"/>
  <c r="D154" i="1"/>
  <c r="H154" i="1" s="1"/>
  <c r="C154" i="1"/>
  <c r="H153" i="1"/>
  <c r="D153" i="1"/>
  <c r="G153" i="1" s="1"/>
  <c r="C153" i="1"/>
  <c r="G152" i="1"/>
  <c r="D152" i="1"/>
  <c r="H152" i="1" s="1"/>
  <c r="C152" i="1"/>
  <c r="D151" i="1"/>
  <c r="H151" i="1" s="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G137" i="1"/>
  <c r="D137" i="1"/>
  <c r="H137" i="1" s="1"/>
  <c r="C137" i="1"/>
  <c r="D136" i="1"/>
  <c r="H136" i="1" s="1"/>
  <c r="C136" i="1"/>
  <c r="G134" i="1"/>
  <c r="D134" i="1"/>
  <c r="H134" i="1" s="1"/>
  <c r="C134" i="1"/>
  <c r="G133" i="1"/>
  <c r="D133" i="1"/>
  <c r="H133" i="1" s="1"/>
  <c r="C133" i="1"/>
  <c r="H132" i="1"/>
  <c r="D132" i="1"/>
  <c r="G132" i="1" s="1"/>
  <c r="C132" i="1"/>
  <c r="H131" i="1"/>
  <c r="D131" i="1"/>
  <c r="G131" i="1" s="1"/>
  <c r="C131" i="1"/>
  <c r="D130" i="1"/>
  <c r="G130" i="1" s="1"/>
  <c r="C130" i="1"/>
  <c r="C129" i="1"/>
  <c r="G128" i="1"/>
  <c r="D128" i="1"/>
  <c r="H128" i="1" s="1"/>
  <c r="C128" i="1"/>
  <c r="G127" i="1"/>
  <c r="D127" i="1"/>
  <c r="H127" i="1" s="1"/>
  <c r="C127" i="1"/>
  <c r="G126" i="1"/>
  <c r="D126" i="1"/>
  <c r="H126" i="1" s="1"/>
  <c r="C126" i="1"/>
  <c r="D125" i="1"/>
  <c r="H125" i="1" s="1"/>
  <c r="C125" i="1"/>
  <c r="C124" i="1"/>
  <c r="H123" i="1"/>
  <c r="D123" i="1"/>
  <c r="G123" i="1" s="1"/>
  <c r="C123" i="1"/>
  <c r="H122" i="1"/>
  <c r="D122" i="1"/>
  <c r="G122" i="1" s="1"/>
  <c r="C122" i="1"/>
  <c r="C121" i="1"/>
  <c r="C120" i="1"/>
  <c r="H119" i="1"/>
  <c r="D119" i="1"/>
  <c r="G119" i="1" s="1"/>
  <c r="C119" i="1"/>
  <c r="H118" i="1"/>
  <c r="D118" i="1"/>
  <c r="G118" i="1" s="1"/>
  <c r="C118" i="1"/>
  <c r="G117" i="1"/>
  <c r="D117" i="1"/>
  <c r="H117" i="1" s="1"/>
  <c r="C117" i="1"/>
  <c r="H116" i="1"/>
  <c r="G116" i="1"/>
  <c r="D116" i="1"/>
  <c r="C116" i="1"/>
  <c r="H115" i="1"/>
  <c r="G115" i="1"/>
  <c r="D115" i="1"/>
  <c r="C115" i="1"/>
  <c r="D114" i="1"/>
  <c r="H114" i="1" s="1"/>
  <c r="C114" i="1"/>
  <c r="D113" i="1"/>
  <c r="H113" i="1" s="1"/>
  <c r="C113" i="1"/>
  <c r="D112" i="1"/>
  <c r="H112" i="1" s="1"/>
  <c r="C112" i="1"/>
  <c r="D111" i="1"/>
  <c r="H111" i="1" s="1"/>
  <c r="C111" i="1"/>
  <c r="D110" i="1"/>
  <c r="H110" i="1" s="1"/>
  <c r="C110" i="1"/>
  <c r="D109" i="1"/>
  <c r="H109" i="1" s="1"/>
  <c r="C109" i="1"/>
  <c r="C108" i="1"/>
  <c r="G107" i="1"/>
  <c r="D107" i="1"/>
  <c r="H107" i="1" s="1"/>
  <c r="C107" i="1"/>
  <c r="G106" i="1"/>
  <c r="D106" i="1"/>
  <c r="H106" i="1" s="1"/>
  <c r="C106" i="1"/>
  <c r="G105" i="1"/>
  <c r="D105" i="1"/>
  <c r="H105" i="1" s="1"/>
  <c r="C105" i="1"/>
  <c r="G104" i="1"/>
  <c r="D104" i="1"/>
  <c r="H104" i="1" s="1"/>
  <c r="C104" i="1"/>
  <c r="C103" i="1"/>
  <c r="H101" i="1"/>
  <c r="G101" i="1"/>
  <c r="D101" i="1"/>
  <c r="C101" i="1"/>
  <c r="H100" i="1"/>
  <c r="D100" i="1"/>
  <c r="G100" i="1" s="1"/>
  <c r="C100" i="1"/>
  <c r="H99" i="1"/>
  <c r="D99" i="1"/>
  <c r="G99" i="1" s="1"/>
  <c r="C99" i="1"/>
  <c r="H98" i="1"/>
  <c r="D98" i="1"/>
  <c r="G98" i="1" s="1"/>
  <c r="C98" i="1"/>
  <c r="H97" i="1"/>
  <c r="D97" i="1"/>
  <c r="G97" i="1" s="1"/>
  <c r="C97" i="1"/>
  <c r="H96" i="1"/>
  <c r="D96" i="1"/>
  <c r="G96" i="1" s="1"/>
  <c r="C96" i="1"/>
  <c r="D95" i="1"/>
  <c r="G95" i="1" s="1"/>
  <c r="C95" i="1"/>
  <c r="D94" i="1"/>
  <c r="G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G77" i="1" s="1"/>
  <c r="C77" i="1"/>
  <c r="G76" i="1"/>
  <c r="D76" i="1"/>
  <c r="H76" i="1" s="1"/>
  <c r="C76" i="1"/>
  <c r="G75" i="1"/>
  <c r="D75" i="1"/>
  <c r="H75" i="1" s="1"/>
  <c r="C75" i="1"/>
  <c r="G74" i="1"/>
  <c r="D74" i="1"/>
  <c r="H74" i="1" s="1"/>
  <c r="C74" i="1"/>
  <c r="D73" i="1"/>
  <c r="H73" i="1" s="1"/>
  <c r="C73" i="1"/>
  <c r="G72" i="1"/>
  <c r="D72" i="1"/>
  <c r="H72" i="1" s="1"/>
  <c r="C72" i="1"/>
  <c r="G71" i="1"/>
  <c r="D71" i="1"/>
  <c r="H71" i="1" s="1"/>
  <c r="C71" i="1"/>
  <c r="C70" i="1"/>
  <c r="D69" i="1"/>
  <c r="H69" i="1" s="1"/>
  <c r="C69" i="1"/>
  <c r="D68" i="1"/>
  <c r="H68" i="1" s="1"/>
  <c r="C68" i="1"/>
  <c r="D67" i="1"/>
  <c r="H67" i="1" s="1"/>
  <c r="C67" i="1"/>
  <c r="H66" i="1"/>
  <c r="D66" i="1"/>
  <c r="G66" i="1" s="1"/>
  <c r="C66" i="1"/>
  <c r="G65" i="1"/>
  <c r="D65" i="1"/>
  <c r="H65" i="1" s="1"/>
  <c r="C65" i="1"/>
  <c r="D64" i="1"/>
  <c r="H64" i="1" s="1"/>
  <c r="C64" i="1"/>
  <c r="H63" i="1"/>
  <c r="D63" i="1"/>
  <c r="G63" i="1" s="1"/>
  <c r="C63" i="1"/>
  <c r="H62" i="1"/>
  <c r="D62" i="1"/>
  <c r="G62" i="1" s="1"/>
  <c r="C62" i="1"/>
  <c r="D61" i="1"/>
  <c r="G61" i="1" s="1"/>
  <c r="C61" i="1"/>
  <c r="H60" i="1"/>
  <c r="G60" i="1"/>
  <c r="D60" i="1"/>
  <c r="C60" i="1"/>
  <c r="H59" i="1"/>
  <c r="G59" i="1"/>
  <c r="D59" i="1"/>
  <c r="C59" i="1"/>
  <c r="H58" i="1"/>
  <c r="G58" i="1"/>
  <c r="D58" i="1"/>
  <c r="C58" i="1"/>
  <c r="H57" i="1"/>
  <c r="D57" i="1"/>
  <c r="G57" i="1" s="1"/>
  <c r="C57" i="1"/>
  <c r="H56" i="1"/>
  <c r="D56" i="1"/>
  <c r="G56" i="1" s="1"/>
  <c r="C56" i="1"/>
  <c r="G55" i="1"/>
  <c r="D55" i="1"/>
  <c r="H55" i="1" s="1"/>
  <c r="C55" i="1"/>
  <c r="D54" i="1"/>
  <c r="H54" i="1" s="1"/>
  <c r="C54" i="1"/>
  <c r="D53" i="1"/>
  <c r="H53" i="1" s="1"/>
  <c r="C53" i="1"/>
  <c r="D52" i="1"/>
  <c r="H52" i="1" s="1"/>
  <c r="C52" i="1"/>
  <c r="D51" i="1"/>
  <c r="H51" i="1" s="1"/>
  <c r="C51" i="1"/>
  <c r="D50" i="1"/>
  <c r="H50" i="1" s="1"/>
  <c r="C50" i="1"/>
  <c r="G49" i="1"/>
  <c r="D49" i="1"/>
  <c r="H49" i="1" s="1"/>
  <c r="C49" i="1"/>
  <c r="G48" i="1"/>
  <c r="D48" i="1"/>
  <c r="H48" i="1" s="1"/>
  <c r="C48" i="1"/>
  <c r="D47" i="1"/>
  <c r="H47" i="1" s="1"/>
  <c r="C47" i="1"/>
  <c r="H45" i="1"/>
  <c r="G45" i="1"/>
  <c r="D45" i="1"/>
  <c r="C45" i="1"/>
  <c r="H44" i="1"/>
  <c r="G44" i="1"/>
  <c r="D44" i="1"/>
  <c r="C44" i="1"/>
  <c r="H43" i="1"/>
  <c r="G43" i="1"/>
  <c r="D43" i="1"/>
  <c r="C43" i="1"/>
  <c r="G42" i="1"/>
  <c r="D42" i="1"/>
  <c r="H42" i="1" s="1"/>
  <c r="C42" i="1"/>
  <c r="C41" i="1"/>
  <c r="C40" i="1"/>
  <c r="H39" i="1"/>
  <c r="D39" i="1"/>
  <c r="G39" i="1" s="1"/>
  <c r="C39" i="1"/>
  <c r="H38" i="1"/>
  <c r="D38" i="1"/>
  <c r="G38" i="1" s="1"/>
  <c r="C38" i="1"/>
  <c r="H37" i="1"/>
  <c r="D37" i="1"/>
  <c r="G37" i="1" s="1"/>
  <c r="C37" i="1"/>
  <c r="D36" i="1"/>
  <c r="G36" i="1" s="1"/>
  <c r="C36" i="1"/>
  <c r="H35" i="1"/>
  <c r="G35" i="1"/>
  <c r="D35" i="1"/>
  <c r="C35" i="1"/>
  <c r="G34" i="1"/>
  <c r="D34" i="1"/>
  <c r="H34" i="1" s="1"/>
  <c r="C34" i="1"/>
  <c r="D33" i="1"/>
  <c r="G33" i="1" s="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G24" i="1"/>
  <c r="D24" i="1"/>
  <c r="H24" i="1" s="1"/>
  <c r="C24" i="1"/>
  <c r="G23" i="1"/>
  <c r="D23" i="1"/>
  <c r="H23" i="1" s="1"/>
  <c r="C23" i="1"/>
  <c r="G22" i="1"/>
  <c r="D22" i="1"/>
  <c r="H22" i="1" s="1"/>
  <c r="C22" i="1"/>
  <c r="G21" i="1"/>
  <c r="D21" i="1"/>
  <c r="H21" i="1" s="1"/>
  <c r="C21" i="1"/>
  <c r="H20" i="1"/>
  <c r="G20" i="1"/>
  <c r="D20" i="1"/>
  <c r="C20" i="1"/>
  <c r="C19" i="1"/>
  <c r="H18" i="1"/>
  <c r="G18" i="1"/>
  <c r="D18" i="1"/>
  <c r="C18" i="1"/>
  <c r="H17" i="1"/>
  <c r="G17" i="1"/>
  <c r="D17" i="1"/>
  <c r="C17" i="1"/>
  <c r="H16" i="1"/>
  <c r="G16" i="1"/>
  <c r="D16" i="1"/>
  <c r="C16" i="1"/>
  <c r="H15" i="1"/>
  <c r="G15" i="1"/>
  <c r="D15" i="1"/>
  <c r="C15" i="1"/>
  <c r="H14" i="1"/>
  <c r="D14" i="1"/>
  <c r="G14" i="1" s="1"/>
  <c r="C14" i="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E297" i="9" l="1"/>
  <c r="B297" i="9" s="1"/>
  <c r="H1224" i="1"/>
  <c r="H1526" i="1"/>
  <c r="E33" i="9"/>
  <c r="B33" i="9" s="1"/>
  <c r="E32" i="9"/>
  <c r="B32" i="9" s="1"/>
  <c r="H991" i="1"/>
  <c r="H993" i="1"/>
  <c r="F170" i="5"/>
  <c r="H1576" i="1"/>
  <c r="H1574" i="1"/>
  <c r="G1571" i="1"/>
  <c r="G1567" i="1"/>
  <c r="G1560" i="1"/>
  <c r="H1560" i="1"/>
  <c r="G1561" i="1"/>
  <c r="G1557" i="1"/>
  <c r="H1552" i="1"/>
  <c r="G1549" i="1"/>
  <c r="H1542" i="1"/>
  <c r="G1544" i="1"/>
  <c r="G1543" i="1"/>
  <c r="H1540" i="1"/>
  <c r="G1540" i="1"/>
  <c r="G1541" i="1"/>
  <c r="G1539" i="1"/>
  <c r="H1534" i="1"/>
  <c r="G1533" i="1"/>
  <c r="G1513" i="1"/>
  <c r="G1511" i="1"/>
  <c r="H1506" i="1"/>
  <c r="G1505" i="1"/>
  <c r="H1498" i="1"/>
  <c r="G1497" i="1"/>
  <c r="G1495" i="1"/>
  <c r="H1488" i="1"/>
  <c r="H1478" i="1"/>
  <c r="J1479" i="1"/>
  <c r="H1479" i="1"/>
  <c r="I1479" i="1" s="1"/>
  <c r="E38" i="7"/>
  <c r="G1476" i="1"/>
  <c r="H1473" i="1"/>
  <c r="I1473" i="1" s="1"/>
  <c r="G1471" i="1"/>
  <c r="I1471" i="1" s="1"/>
  <c r="G1470" i="1"/>
  <c r="H1470" i="1"/>
  <c r="D38" i="7"/>
  <c r="G1463" i="1"/>
  <c r="I1463" i="1" s="1"/>
  <c r="H1467" i="1"/>
  <c r="I1467" i="1" s="1"/>
  <c r="E22" i="7"/>
  <c r="I30" i="3" s="1"/>
  <c r="G1458" i="1"/>
  <c r="G1460" i="1"/>
  <c r="I1460" i="1" s="1"/>
  <c r="C1453" i="1"/>
  <c r="G1452" i="1"/>
  <c r="H1448" i="1"/>
  <c r="H1450" i="1"/>
  <c r="I1450" i="1" s="1"/>
  <c r="H1446" i="1"/>
  <c r="I1446" i="1" s="1"/>
  <c r="H1444" i="1"/>
  <c r="G1444" i="1"/>
  <c r="J1440" i="1"/>
  <c r="J1442" i="1"/>
  <c r="H1442" i="1"/>
  <c r="I1442" i="1" s="1"/>
  <c r="G1440" i="1"/>
  <c r="H1440" i="1"/>
  <c r="D6" i="7"/>
  <c r="C1437" i="1" s="1"/>
  <c r="G1437" i="1" s="1"/>
  <c r="D1453" i="1"/>
  <c r="D1454" i="1"/>
  <c r="I1456" i="1"/>
  <c r="C1454" i="1"/>
  <c r="H1301" i="1"/>
  <c r="H1300" i="1"/>
  <c r="H1306" i="1"/>
  <c r="H1305" i="1"/>
  <c r="H1304" i="1"/>
  <c r="H1309" i="1"/>
  <c r="H1311" i="1"/>
  <c r="H1313" i="1"/>
  <c r="H1315" i="1"/>
  <c r="E5" i="6"/>
  <c r="H1310" i="1"/>
  <c r="H1312" i="1"/>
  <c r="H1314" i="1"/>
  <c r="H1308" i="1"/>
  <c r="H1318" i="1"/>
  <c r="H1320" i="1"/>
  <c r="H1317" i="1"/>
  <c r="H1316" i="1"/>
  <c r="H1325" i="1"/>
  <c r="H1327" i="1"/>
  <c r="H1324" i="1"/>
  <c r="H1326" i="1"/>
  <c r="H1328" i="1"/>
  <c r="H1323" i="1"/>
  <c r="H1322" i="1"/>
  <c r="H1335" i="1"/>
  <c r="H1334" i="1"/>
  <c r="H1333" i="1"/>
  <c r="H1332" i="1"/>
  <c r="H1330" i="1"/>
  <c r="H1331" i="1"/>
  <c r="H1340" i="1"/>
  <c r="H1342" i="1"/>
  <c r="H1339" i="1"/>
  <c r="H1341" i="1"/>
  <c r="H1343" i="1"/>
  <c r="H1337" i="1"/>
  <c r="H1347" i="1"/>
  <c r="H1345" i="1"/>
  <c r="H1351" i="1"/>
  <c r="G1353" i="1"/>
  <c r="H1349" i="1"/>
  <c r="G1357" i="1"/>
  <c r="G1359" i="1"/>
  <c r="E35" i="6"/>
  <c r="E89" i="6"/>
  <c r="D1383" i="1" s="1"/>
  <c r="H1243" i="1"/>
  <c r="E287" i="9"/>
  <c r="B287" i="9" s="1"/>
  <c r="H1268" i="1"/>
  <c r="H1270" i="1"/>
  <c r="H1272" i="1"/>
  <c r="H1266" i="1"/>
  <c r="H1274" i="1"/>
  <c r="H1264" i="1"/>
  <c r="H1263" i="1"/>
  <c r="H1262" i="1"/>
  <c r="H1247" i="1"/>
  <c r="H1244" i="1"/>
  <c r="H1242" i="1"/>
  <c r="H1240" i="1"/>
  <c r="H1239" i="1"/>
  <c r="H1238" i="1"/>
  <c r="H1231" i="1"/>
  <c r="H1228" i="1"/>
  <c r="E281" i="9"/>
  <c r="B281" i="9" s="1"/>
  <c r="H1227" i="1"/>
  <c r="H1234" i="1"/>
  <c r="H1233" i="1"/>
  <c r="H1237" i="1"/>
  <c r="H1236" i="1"/>
  <c r="H1226" i="1"/>
  <c r="H1223" i="1"/>
  <c r="H1225" i="1"/>
  <c r="E245" i="5"/>
  <c r="D1222" i="1" s="1"/>
  <c r="F246" i="5"/>
  <c r="H1221" i="1"/>
  <c r="E238" i="5"/>
  <c r="D1215" i="1" s="1"/>
  <c r="H1219" i="1"/>
  <c r="D1216" i="1"/>
  <c r="H1216" i="1" s="1"/>
  <c r="H1217" i="1"/>
  <c r="H1213" i="1"/>
  <c r="H1211" i="1"/>
  <c r="H1212" i="1"/>
  <c r="E305" i="9"/>
  <c r="B305" i="9" s="1"/>
  <c r="H1208" i="1"/>
  <c r="H310" i="9"/>
  <c r="D1183" i="1"/>
  <c r="E294" i="9"/>
  <c r="B294" i="9" s="1"/>
  <c r="E304" i="9"/>
  <c r="B304" i="9" s="1"/>
  <c r="E292" i="9"/>
  <c r="B292" i="9" s="1"/>
  <c r="F180" i="5"/>
  <c r="E134" i="5"/>
  <c r="D1112" i="1" s="1"/>
  <c r="E286" i="9"/>
  <c r="B286" i="9" s="1"/>
  <c r="E288" i="9"/>
  <c r="B288" i="9" s="1"/>
  <c r="D1113" i="1"/>
  <c r="H1113" i="1" s="1"/>
  <c r="H1092" i="1"/>
  <c r="G1087" i="1"/>
  <c r="H1084" i="1"/>
  <c r="H1072" i="1"/>
  <c r="H1074" i="1"/>
  <c r="H1076" i="1"/>
  <c r="G1079" i="1"/>
  <c r="H1068" i="1"/>
  <c r="G1071" i="1"/>
  <c r="H1080" i="1"/>
  <c r="H1082" i="1"/>
  <c r="H1066" i="1"/>
  <c r="H1062" i="1"/>
  <c r="H1058" i="1"/>
  <c r="E285" i="9"/>
  <c r="B285" i="9" s="1"/>
  <c r="H1056" i="1"/>
  <c r="H1048" i="1"/>
  <c r="H1050" i="1"/>
  <c r="H1054" i="1"/>
  <c r="H1044" i="1"/>
  <c r="H1040" i="1"/>
  <c r="H1039" i="1"/>
  <c r="H1037" i="1"/>
  <c r="F56" i="5"/>
  <c r="H1034" i="1"/>
  <c r="H1036" i="1"/>
  <c r="H1031" i="1"/>
  <c r="H1026" i="1"/>
  <c r="H1029" i="1"/>
  <c r="H1028" i="1"/>
  <c r="H1024" i="1"/>
  <c r="H1023" i="1"/>
  <c r="H1021" i="1"/>
  <c r="H1020" i="1"/>
  <c r="H1018" i="1"/>
  <c r="H1016" i="1"/>
  <c r="H1015" i="1"/>
  <c r="D1013" i="1"/>
  <c r="H1013" i="1" s="1"/>
  <c r="G1010" i="1"/>
  <c r="H1012" i="1"/>
  <c r="H1008" i="1"/>
  <c r="H1005" i="1"/>
  <c r="H1004" i="1"/>
  <c r="G1002" i="1"/>
  <c r="H1000" i="1"/>
  <c r="H997" i="1"/>
  <c r="H996" i="1"/>
  <c r="G995" i="1"/>
  <c r="G994" i="1"/>
  <c r="G993" i="1"/>
  <c r="G991" i="1"/>
  <c r="G992" i="1"/>
  <c r="G986" i="1"/>
  <c r="H4" i="1"/>
  <c r="G13" i="1"/>
  <c r="H13" i="1"/>
  <c r="H19" i="1"/>
  <c r="G19" i="1"/>
  <c r="E7" i="4"/>
  <c r="D3" i="1" s="1"/>
  <c r="H33" i="1"/>
  <c r="H36" i="1"/>
  <c r="G40" i="1"/>
  <c r="H40" i="1"/>
  <c r="D41" i="1"/>
  <c r="G47" i="1"/>
  <c r="G52" i="1"/>
  <c r="G53" i="1"/>
  <c r="G54" i="1"/>
  <c r="G51" i="1"/>
  <c r="G50" i="1"/>
  <c r="E27" i="9"/>
  <c r="B27" i="9" s="1"/>
  <c r="H61" i="1"/>
  <c r="G64" i="1"/>
  <c r="G69" i="1"/>
  <c r="G67" i="1"/>
  <c r="G68" i="1"/>
  <c r="H70" i="1"/>
  <c r="G70" i="1"/>
  <c r="H77" i="1"/>
  <c r="G81" i="1"/>
  <c r="G82" i="1"/>
  <c r="G83" i="1"/>
  <c r="G84" i="1"/>
  <c r="G85" i="1"/>
  <c r="G86" i="1"/>
  <c r="G79" i="1"/>
  <c r="G80" i="1"/>
  <c r="H87" i="1"/>
  <c r="G87" i="1"/>
  <c r="H94" i="1"/>
  <c r="H95" i="1"/>
  <c r="E82" i="4"/>
  <c r="D78" i="1" s="1"/>
  <c r="H103" i="1"/>
  <c r="G103" i="1"/>
  <c r="E106" i="4"/>
  <c r="D102" i="1" s="1"/>
  <c r="G110" i="1"/>
  <c r="G111" i="1"/>
  <c r="G112" i="1"/>
  <c r="G109" i="1"/>
  <c r="D108" i="1"/>
  <c r="H108" i="1" s="1"/>
  <c r="G114" i="1"/>
  <c r="F112" i="4"/>
  <c r="G121" i="1"/>
  <c r="H121" i="1"/>
  <c r="H124" i="1"/>
  <c r="G124" i="1"/>
  <c r="G125" i="1"/>
  <c r="E133" i="4"/>
  <c r="F133" i="4" s="1"/>
  <c r="H130" i="1"/>
  <c r="G136" i="1"/>
  <c r="E35" i="9"/>
  <c r="B35" i="9" s="1"/>
  <c r="E39" i="9"/>
  <c r="B39" i="9" s="1"/>
  <c r="G688" i="1"/>
  <c r="H975" i="1"/>
  <c r="E141" i="9"/>
  <c r="B141" i="9" s="1"/>
  <c r="E153" i="9"/>
  <c r="B153" i="9" s="1"/>
  <c r="E157" i="9"/>
  <c r="B157" i="9" s="1"/>
  <c r="F239" i="9"/>
  <c r="B239" i="9" s="1"/>
  <c r="F247" i="9"/>
  <c r="B247" i="9" s="1"/>
  <c r="F262" i="9"/>
  <c r="B262" i="9" s="1"/>
  <c r="E71" i="9"/>
  <c r="B71" i="9" s="1"/>
  <c r="E86" i="9"/>
  <c r="B86" i="9" s="1"/>
  <c r="E146" i="9"/>
  <c r="B146" i="9" s="1"/>
  <c r="B253" i="9"/>
  <c r="B221" i="9"/>
  <c r="E66" i="9"/>
  <c r="B66" i="9" s="1"/>
  <c r="E46" i="9"/>
  <c r="B46" i="9" s="1"/>
  <c r="G711" i="1"/>
  <c r="E31" i="9"/>
  <c r="B31" i="9" s="1"/>
  <c r="G687" i="1"/>
  <c r="H651" i="1"/>
  <c r="H652" i="1"/>
  <c r="H653" i="1"/>
  <c r="H654" i="1"/>
  <c r="H655" i="1"/>
  <c r="H656" i="1"/>
  <c r="H657" i="1"/>
  <c r="H658" i="1"/>
  <c r="H659" i="1"/>
  <c r="H660" i="1"/>
  <c r="H661" i="1"/>
  <c r="H662" i="1"/>
  <c r="H663" i="1"/>
  <c r="H664" i="1"/>
  <c r="H665" i="1"/>
  <c r="H666" i="1"/>
  <c r="E23" i="9"/>
  <c r="B23" i="9" s="1"/>
  <c r="E275" i="9"/>
  <c r="B275" i="9" s="1"/>
  <c r="E22" i="9"/>
  <c r="B22" i="9" s="1"/>
  <c r="G644" i="1"/>
  <c r="D645" i="1"/>
  <c r="G632" i="1"/>
  <c r="G631" i="1"/>
  <c r="G626" i="1"/>
  <c r="G628" i="1"/>
  <c r="E625" i="4"/>
  <c r="D619" i="1" s="1"/>
  <c r="G623" i="1"/>
  <c r="G620" i="1"/>
  <c r="G613" i="1"/>
  <c r="G614" i="1"/>
  <c r="G615" i="1"/>
  <c r="G616" i="1"/>
  <c r="G617" i="1"/>
  <c r="G618" i="1"/>
  <c r="E154" i="9"/>
  <c r="B154" i="9" s="1"/>
  <c r="G611" i="1"/>
  <c r="G612" i="1"/>
  <c r="G610" i="1"/>
  <c r="F270" i="9"/>
  <c r="B270" i="9" s="1"/>
  <c r="F266" i="9"/>
  <c r="B266" i="9" s="1"/>
  <c r="G602" i="1"/>
  <c r="B265" i="9"/>
  <c r="E145" i="9"/>
  <c r="B145" i="9" s="1"/>
  <c r="G599" i="1"/>
  <c r="G600" i="1"/>
  <c r="B261" i="9"/>
  <c r="H593" i="1"/>
  <c r="G593" i="1"/>
  <c r="G594" i="1"/>
  <c r="G590" i="1"/>
  <c r="G591" i="1"/>
  <c r="G592" i="1"/>
  <c r="F258" i="9"/>
  <c r="B258" i="9" s="1"/>
  <c r="E138" i="9"/>
  <c r="G588" i="1"/>
  <c r="H588" i="1"/>
  <c r="E593" i="4"/>
  <c r="D587" i="1" s="1"/>
  <c r="H584" i="1"/>
  <c r="H581" i="1"/>
  <c r="H582" i="1"/>
  <c r="E580" i="4"/>
  <c r="D574" i="1" s="1"/>
  <c r="G574" i="1" s="1"/>
  <c r="H575" i="1"/>
  <c r="H571" i="1"/>
  <c r="H568" i="1"/>
  <c r="H567" i="1"/>
  <c r="H557" i="1"/>
  <c r="G557" i="1"/>
  <c r="G558" i="1"/>
  <c r="G549" i="1"/>
  <c r="E130" i="9"/>
  <c r="B130" i="9" s="1"/>
  <c r="E127" i="9"/>
  <c r="B127" i="9" s="1"/>
  <c r="E126" i="9"/>
  <c r="B126" i="9" s="1"/>
  <c r="F256" i="9"/>
  <c r="G537" i="1"/>
  <c r="G538" i="1"/>
  <c r="E123" i="9"/>
  <c r="B123" i="9" s="1"/>
  <c r="E122" i="9"/>
  <c r="B122" i="9" s="1"/>
  <c r="H532" i="1"/>
  <c r="H533" i="1"/>
  <c r="E529" i="4"/>
  <c r="D523" i="1" s="1"/>
  <c r="E119" i="9"/>
  <c r="B119" i="9" s="1"/>
  <c r="F250" i="9"/>
  <c r="B250" i="9" s="1"/>
  <c r="G526" i="1"/>
  <c r="G527" i="1"/>
  <c r="G528" i="1"/>
  <c r="G524" i="1"/>
  <c r="G525" i="1"/>
  <c r="G521" i="1"/>
  <c r="G519" i="1"/>
  <c r="G520" i="1"/>
  <c r="E118" i="9"/>
  <c r="B118" i="9" s="1"/>
  <c r="G518" i="1"/>
  <c r="G516" i="1"/>
  <c r="G517" i="1"/>
  <c r="G515" i="1"/>
  <c r="E515" i="4"/>
  <c r="D509" i="1" s="1"/>
  <c r="G513" i="1"/>
  <c r="G514" i="1"/>
  <c r="G510" i="1"/>
  <c r="G511" i="1"/>
  <c r="H503" i="1"/>
  <c r="H504" i="1"/>
  <c r="H505" i="1"/>
  <c r="H506" i="1"/>
  <c r="H507" i="1"/>
  <c r="H508" i="1"/>
  <c r="H501" i="1"/>
  <c r="E114" i="9"/>
  <c r="B114" i="9" s="1"/>
  <c r="E111" i="9"/>
  <c r="B111" i="9" s="1"/>
  <c r="E110" i="9"/>
  <c r="B110" i="9" s="1"/>
  <c r="G496" i="1"/>
  <c r="G497" i="1"/>
  <c r="H489" i="1"/>
  <c r="B245" i="9"/>
  <c r="E103" i="9"/>
  <c r="B103" i="9" s="1"/>
  <c r="E107" i="9"/>
  <c r="B107" i="9" s="1"/>
  <c r="F242" i="9"/>
  <c r="B242" i="9" s="1"/>
  <c r="E102" i="9"/>
  <c r="B102" i="9" s="1"/>
  <c r="G484" i="1"/>
  <c r="G485" i="1"/>
  <c r="E98" i="9"/>
  <c r="B98" i="9" s="1"/>
  <c r="G479" i="1"/>
  <c r="G481" i="1"/>
  <c r="G482" i="1"/>
  <c r="G483" i="1"/>
  <c r="E484" i="4"/>
  <c r="D478" i="1" s="1"/>
  <c r="B237" i="9"/>
  <c r="G475" i="1"/>
  <c r="H475" i="1"/>
  <c r="H472" i="1"/>
  <c r="H467" i="1"/>
  <c r="E472" i="4"/>
  <c r="D466" i="1" s="1"/>
  <c r="B234" i="9"/>
  <c r="G462" i="1"/>
  <c r="G459" i="1"/>
  <c r="D457" i="1"/>
  <c r="G458" i="1"/>
  <c r="G456" i="1"/>
  <c r="G454" i="1"/>
  <c r="G455" i="1"/>
  <c r="G452" i="1"/>
  <c r="G451" i="1"/>
  <c r="H449" i="1"/>
  <c r="H450" i="1"/>
  <c r="G441" i="1"/>
  <c r="H441" i="1"/>
  <c r="G443" i="1"/>
  <c r="G444" i="1"/>
  <c r="G445" i="1"/>
  <c r="G446" i="1"/>
  <c r="G447" i="1"/>
  <c r="G448" i="1"/>
  <c r="E91" i="9"/>
  <c r="B91" i="9" s="1"/>
  <c r="E90" i="9"/>
  <c r="B90" i="9" s="1"/>
  <c r="G438" i="1"/>
  <c r="G439" i="1"/>
  <c r="G440" i="1"/>
  <c r="G436" i="1"/>
  <c r="G437" i="1"/>
  <c r="G431" i="1"/>
  <c r="G432" i="1"/>
  <c r="G433" i="1"/>
  <c r="G434" i="1"/>
  <c r="G435" i="1"/>
  <c r="E82" i="9"/>
  <c r="B82" i="9" s="1"/>
  <c r="G429" i="1"/>
  <c r="H429" i="1"/>
  <c r="F231" i="9"/>
  <c r="B231" i="9" s="1"/>
  <c r="E79" i="9"/>
  <c r="B79" i="9" s="1"/>
  <c r="E78" i="9"/>
  <c r="B78" i="9" s="1"/>
  <c r="B229" i="9"/>
  <c r="G421" i="1"/>
  <c r="H421" i="1"/>
  <c r="E421" i="4"/>
  <c r="D415" i="1" s="1"/>
  <c r="H416" i="1"/>
  <c r="G361" i="1"/>
  <c r="G362" i="1"/>
  <c r="G363" i="1"/>
  <c r="G359" i="1"/>
  <c r="G360" i="1"/>
  <c r="F369" i="4"/>
  <c r="G373" i="1"/>
  <c r="G374" i="1"/>
  <c r="G378" i="1"/>
  <c r="G383" i="1"/>
  <c r="H386" i="1"/>
  <c r="D392" i="1"/>
  <c r="H395" i="1"/>
  <c r="G395" i="1"/>
  <c r="G396" i="1"/>
  <c r="G397" i="1"/>
  <c r="H371" i="1"/>
  <c r="G364" i="1"/>
  <c r="G351" i="1"/>
  <c r="E351" i="4"/>
  <c r="D346" i="1" s="1"/>
  <c r="G347" i="1"/>
  <c r="D340" i="1"/>
  <c r="H334" i="1"/>
  <c r="H331" i="1"/>
  <c r="H332" i="1"/>
  <c r="H326" i="1"/>
  <c r="G321" i="1"/>
  <c r="H321" i="1"/>
  <c r="E311" i="4"/>
  <c r="D306" i="1" s="1"/>
  <c r="H312" i="1"/>
  <c r="D307" i="1"/>
  <c r="G301" i="1"/>
  <c r="G302" i="1"/>
  <c r="G303" i="1"/>
  <c r="G304" i="1"/>
  <c r="G305" i="1"/>
  <c r="H299" i="1"/>
  <c r="G299" i="1"/>
  <c r="G300" i="1"/>
  <c r="E299" i="4"/>
  <c r="D294" i="1" s="1"/>
  <c r="H294" i="1" s="1"/>
  <c r="G297" i="1"/>
  <c r="G298" i="1"/>
  <c r="G296" i="1"/>
  <c r="G295" i="1"/>
  <c r="G292" i="1"/>
  <c r="G291" i="1"/>
  <c r="D413" i="1"/>
  <c r="H413" i="1" s="1"/>
  <c r="H411" i="1"/>
  <c r="G411" i="1"/>
  <c r="G412" i="1"/>
  <c r="E644" i="4"/>
  <c r="D638" i="1" s="1"/>
  <c r="G288" i="1"/>
  <c r="E643" i="4"/>
  <c r="D637" i="1" s="1"/>
  <c r="G277" i="1"/>
  <c r="G278" i="1"/>
  <c r="G279" i="1"/>
  <c r="G280" i="1"/>
  <c r="G281" i="1"/>
  <c r="G282" i="1"/>
  <c r="G283" i="1"/>
  <c r="G284" i="1"/>
  <c r="E75" i="9"/>
  <c r="B75" i="9" s="1"/>
  <c r="G275" i="1"/>
  <c r="G276" i="1"/>
  <c r="G271" i="1"/>
  <c r="G272" i="1"/>
  <c r="G273" i="1"/>
  <c r="G274" i="1"/>
  <c r="G269" i="1"/>
  <c r="G270" i="1"/>
  <c r="G266" i="1"/>
  <c r="G267" i="1"/>
  <c r="G268" i="1"/>
  <c r="G264" i="1"/>
  <c r="G265" i="1"/>
  <c r="E263" i="4"/>
  <c r="D259" i="1" s="1"/>
  <c r="E70" i="9"/>
  <c r="B70" i="9" s="1"/>
  <c r="F226" i="9"/>
  <c r="B226" i="9" s="1"/>
  <c r="D249" i="1"/>
  <c r="F259" i="4"/>
  <c r="G255" i="1"/>
  <c r="G257" i="1"/>
  <c r="G245" i="1"/>
  <c r="G246" i="1"/>
  <c r="G247" i="1"/>
  <c r="G243" i="1"/>
  <c r="G244" i="1"/>
  <c r="G242" i="1"/>
  <c r="G240" i="1"/>
  <c r="G241" i="1"/>
  <c r="G239" i="1"/>
  <c r="G238" i="1"/>
  <c r="G236" i="1"/>
  <c r="G237" i="1"/>
  <c r="G235" i="1"/>
  <c r="E63" i="9"/>
  <c r="B63" i="9" s="1"/>
  <c r="G234" i="1"/>
  <c r="G232" i="1"/>
  <c r="G233" i="1"/>
  <c r="E62" i="9"/>
  <c r="B62" i="9" s="1"/>
  <c r="H227" i="1"/>
  <c r="G227" i="1"/>
  <c r="G221" i="1"/>
  <c r="G222" i="1"/>
  <c r="E58" i="9"/>
  <c r="B58" i="9" s="1"/>
  <c r="H215" i="1"/>
  <c r="G215" i="1"/>
  <c r="G212" i="1"/>
  <c r="H212" i="1"/>
  <c r="E215" i="4"/>
  <c r="D211" i="1" s="1"/>
  <c r="G206" i="1"/>
  <c r="H206" i="1"/>
  <c r="F210" i="4"/>
  <c r="E196" i="4"/>
  <c r="D192" i="1" s="1"/>
  <c r="F224" i="9"/>
  <c r="G195" i="1"/>
  <c r="G196" i="1"/>
  <c r="G197" i="1"/>
  <c r="E51" i="9"/>
  <c r="B51" i="9" s="1"/>
  <c r="E50" i="9"/>
  <c r="B50" i="9" s="1"/>
  <c r="D193" i="1"/>
  <c r="G186" i="1"/>
  <c r="E47" i="9"/>
  <c r="B47" i="9" s="1"/>
  <c r="G184" i="1"/>
  <c r="G185" i="1"/>
  <c r="G183" i="1"/>
  <c r="G181" i="1"/>
  <c r="E43" i="9"/>
  <c r="B43" i="9" s="1"/>
  <c r="G179" i="1"/>
  <c r="E42" i="9"/>
  <c r="B42" i="9" s="1"/>
  <c r="G178" i="1"/>
  <c r="G177" i="1"/>
  <c r="F177" i="4"/>
  <c r="G173" i="1"/>
  <c r="G174" i="1"/>
  <c r="G172" i="1"/>
  <c r="G171" i="1"/>
  <c r="G169" i="1"/>
  <c r="G168" i="1"/>
  <c r="H165" i="1"/>
  <c r="G166" i="1"/>
  <c r="G160" i="1"/>
  <c r="G161" i="1"/>
  <c r="G158" i="1"/>
  <c r="G157" i="1"/>
  <c r="G155" i="1"/>
  <c r="G156" i="1"/>
  <c r="G151" i="1"/>
  <c r="G154" i="1"/>
  <c r="F218" i="9"/>
  <c r="B218" i="9" s="1"/>
  <c r="G149" i="1"/>
  <c r="G150" i="1"/>
  <c r="D129" i="1"/>
  <c r="G108" i="1"/>
  <c r="G113" i="1"/>
  <c r="E38" i="9"/>
  <c r="B38" i="9" s="1"/>
  <c r="G73" i="1"/>
  <c r="E50" i="4"/>
  <c r="D46" i="1" s="1"/>
  <c r="E34" i="9"/>
  <c r="B34" i="9" s="1"/>
  <c r="F68" i="4"/>
  <c r="E30" i="9"/>
  <c r="B30" i="9" s="1"/>
  <c r="E299" i="9"/>
  <c r="B299" i="9" s="1"/>
  <c r="F217" i="9"/>
  <c r="B217" i="9" s="1"/>
  <c r="E295" i="9"/>
  <c r="B295" i="9" s="1"/>
  <c r="F215" i="9"/>
  <c r="B215" i="9" s="1"/>
  <c r="E293" i="9"/>
  <c r="B293" i="9" s="1"/>
  <c r="E302" i="9"/>
  <c r="B302" i="9" s="1"/>
  <c r="G1565" i="1"/>
  <c r="G1536" i="1"/>
  <c r="G1480" i="1"/>
  <c r="H1501" i="1"/>
  <c r="G1503" i="1"/>
  <c r="D24" i="8"/>
  <c r="C1499" i="1" s="1"/>
  <c r="H1499" i="1" s="1"/>
  <c r="G1489" i="1"/>
  <c r="C1483" i="1"/>
  <c r="H1483" i="1" s="1"/>
  <c r="G1014" i="1"/>
  <c r="G1018" i="1"/>
  <c r="G1022" i="1"/>
  <c r="G1026" i="1"/>
  <c r="G1030" i="1"/>
  <c r="G1034" i="1"/>
  <c r="G1038" i="1"/>
  <c r="G1044" i="1"/>
  <c r="G1054" i="1"/>
  <c r="G1062" i="1"/>
  <c r="G1072" i="1"/>
  <c r="G1080" i="1"/>
  <c r="G997" i="1"/>
  <c r="H999" i="1"/>
  <c r="G1001" i="1"/>
  <c r="H1003" i="1"/>
  <c r="G1005" i="1"/>
  <c r="H1007" i="1"/>
  <c r="G1009" i="1"/>
  <c r="H1011" i="1"/>
  <c r="G1017" i="1"/>
  <c r="G1021" i="1"/>
  <c r="G1025" i="1"/>
  <c r="G1029" i="1"/>
  <c r="G1033" i="1"/>
  <c r="G1037" i="1"/>
  <c r="G1047" i="1"/>
  <c r="G1048" i="1"/>
  <c r="G1055" i="1"/>
  <c r="G1056" i="1"/>
  <c r="G1063" i="1"/>
  <c r="G1064" i="1"/>
  <c r="G1066" i="1"/>
  <c r="G1074" i="1"/>
  <c r="G1082" i="1"/>
  <c r="H998" i="1"/>
  <c r="H1002" i="1"/>
  <c r="H1006" i="1"/>
  <c r="H1010" i="1"/>
  <c r="G1075" i="1"/>
  <c r="G1083" i="1"/>
  <c r="H1041" i="1"/>
  <c r="H1045" i="1"/>
  <c r="H1049" i="1"/>
  <c r="H1053" i="1"/>
  <c r="H1057" i="1"/>
  <c r="H1061" i="1"/>
  <c r="H1069" i="1"/>
  <c r="H1073" i="1"/>
  <c r="H1077" i="1"/>
  <c r="H1081" i="1"/>
  <c r="H1085" i="1"/>
  <c r="H1089" i="1"/>
  <c r="G1091"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095" i="1"/>
  <c r="G1095" i="1"/>
  <c r="H1097" i="1"/>
  <c r="G1097" i="1"/>
  <c r="H1099" i="1"/>
  <c r="G1099" i="1"/>
  <c r="H1101" i="1"/>
  <c r="G1101" i="1"/>
  <c r="H1103" i="1"/>
  <c r="G1103" i="1"/>
  <c r="H1105" i="1"/>
  <c r="G1105" i="1"/>
  <c r="H1107" i="1"/>
  <c r="G1107" i="1"/>
  <c r="H1109" i="1"/>
  <c r="G1109" i="1"/>
  <c r="H1111" i="1"/>
  <c r="G1111" i="1"/>
  <c r="G1113" i="1"/>
  <c r="H1115" i="1"/>
  <c r="G1115" i="1"/>
  <c r="H1117" i="1"/>
  <c r="G1117" i="1"/>
  <c r="H1119" i="1"/>
  <c r="G1119" i="1"/>
  <c r="H1121" i="1"/>
  <c r="G1121" i="1"/>
  <c r="H1123" i="1"/>
  <c r="G1123" i="1"/>
  <c r="H1043" i="1"/>
  <c r="H1047" i="1"/>
  <c r="G1049" i="1"/>
  <c r="H1051" i="1"/>
  <c r="G1053" i="1"/>
  <c r="H1055" i="1"/>
  <c r="H1059" i="1"/>
  <c r="H1063" i="1"/>
  <c r="H1067" i="1"/>
  <c r="H1071" i="1"/>
  <c r="H1075" i="1"/>
  <c r="H1079" i="1"/>
  <c r="H1083" i="1"/>
  <c r="H1087"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G1088" i="1"/>
  <c r="H1094" i="1"/>
  <c r="G1094" i="1"/>
  <c r="H1096" i="1"/>
  <c r="G1096"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437" i="1"/>
  <c r="H1439" i="1"/>
  <c r="G1439" i="1"/>
  <c r="J1439" i="1"/>
  <c r="H1447" i="1"/>
  <c r="G1447" i="1"/>
  <c r="H1451" i="1"/>
  <c r="G1451" i="1"/>
  <c r="H1457" i="1"/>
  <c r="G1457" i="1"/>
  <c r="H1461" i="1"/>
  <c r="G1461" i="1"/>
  <c r="H1464" i="1"/>
  <c r="G1464" i="1"/>
  <c r="H1468" i="1"/>
  <c r="G1468" i="1"/>
  <c r="G1490" i="1"/>
  <c r="H1490" i="1"/>
  <c r="H1520" i="1"/>
  <c r="G1520" i="1"/>
  <c r="H1548" i="1"/>
  <c r="G1548" i="1"/>
  <c r="G1562" i="1"/>
  <c r="H1562" i="1"/>
  <c r="G1580" i="1"/>
  <c r="H1580" i="1"/>
  <c r="F345" i="4"/>
  <c r="D344" i="4"/>
  <c r="G307" i="9"/>
  <c r="E307" i="9" s="1"/>
  <c r="B307" i="9" s="1"/>
  <c r="F177" i="5"/>
  <c r="C1481" i="1"/>
  <c r="G1356"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45" i="1"/>
  <c r="G1445" i="1"/>
  <c r="J1447" i="1"/>
  <c r="J1451" i="1"/>
  <c r="J1457" i="1"/>
  <c r="J1464" i="1"/>
  <c r="J1468" i="1"/>
  <c r="H1474" i="1"/>
  <c r="G1474" i="1"/>
  <c r="H1484" i="1"/>
  <c r="G1484" i="1"/>
  <c r="H1523" i="1"/>
  <c r="G1523" i="1"/>
  <c r="H1551" i="1"/>
  <c r="G1551" i="1"/>
  <c r="H1556" i="1"/>
  <c r="G1556" i="1"/>
  <c r="G1578" i="1"/>
  <c r="H1578" i="1"/>
  <c r="H290" i="9"/>
  <c r="E290" i="9" s="1"/>
  <c r="B290" i="9" s="1"/>
  <c r="E146" i="5"/>
  <c r="D1124" i="1" s="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H1353" i="1"/>
  <c r="H1357" i="1"/>
  <c r="H1438" i="1"/>
  <c r="G1438" i="1"/>
  <c r="H1443" i="1"/>
  <c r="G1443" i="1"/>
  <c r="J1443" i="1"/>
  <c r="I1448" i="1"/>
  <c r="H1449" i="1"/>
  <c r="G1449" i="1"/>
  <c r="I1452" i="1"/>
  <c r="H1453" i="1"/>
  <c r="G1453" i="1"/>
  <c r="H1455" i="1"/>
  <c r="G1455" i="1"/>
  <c r="I1458" i="1"/>
  <c r="H1459" i="1"/>
  <c r="G1459" i="1"/>
  <c r="H1462" i="1"/>
  <c r="G1462" i="1"/>
  <c r="I1465" i="1"/>
  <c r="H1466" i="1"/>
  <c r="G1466" i="1"/>
  <c r="H1475" i="1"/>
  <c r="G1475" i="1"/>
  <c r="J1477" i="1"/>
  <c r="H1477" i="1"/>
  <c r="G1477" i="1"/>
  <c r="H1487" i="1"/>
  <c r="G1487" i="1"/>
  <c r="H1492" i="1"/>
  <c r="G1492" i="1"/>
  <c r="G1546" i="1"/>
  <c r="H1546" i="1"/>
  <c r="H1559" i="1"/>
  <c r="G1559" i="1"/>
  <c r="G1564" i="1"/>
  <c r="H1564" i="1"/>
  <c r="F8" i="4"/>
  <c r="D7" i="4"/>
  <c r="F422" i="4"/>
  <c r="D421" i="4"/>
  <c r="F90" i="6"/>
  <c r="D89" i="6"/>
  <c r="E114" i="6"/>
  <c r="F114" i="6" s="1"/>
  <c r="D1409" i="1"/>
  <c r="H1409" i="1" s="1"/>
  <c r="G1354" i="1"/>
  <c r="G1358"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41" i="1"/>
  <c r="G1441" i="1"/>
  <c r="J1441" i="1"/>
  <c r="J1449" i="1"/>
  <c r="J1455" i="1"/>
  <c r="J1459" i="1"/>
  <c r="J1462" i="1"/>
  <c r="J1466" i="1"/>
  <c r="H1472" i="1"/>
  <c r="G1472" i="1"/>
  <c r="G1482" i="1"/>
  <c r="H1482" i="1"/>
  <c r="G1554" i="1"/>
  <c r="H1554" i="1"/>
  <c r="F397" i="4"/>
  <c r="D396" i="4"/>
  <c r="F239" i="5"/>
  <c r="D238" i="5"/>
  <c r="F259" i="5"/>
  <c r="D258" i="5"/>
  <c r="F6" i="6"/>
  <c r="D5" i="6"/>
  <c r="J1478" i="1"/>
  <c r="F140" i="4"/>
  <c r="D139" i="4"/>
  <c r="D7" i="5"/>
  <c r="G289" i="9"/>
  <c r="E289" i="9" s="1"/>
  <c r="B289" i="9" s="1"/>
  <c r="F88" i="5"/>
  <c r="D87" i="5"/>
  <c r="J1446" i="1"/>
  <c r="J1448" i="1"/>
  <c r="J1450" i="1"/>
  <c r="J1452" i="1"/>
  <c r="J1456" i="1"/>
  <c r="J1458" i="1"/>
  <c r="J1460" i="1"/>
  <c r="J1463" i="1"/>
  <c r="J1465" i="1"/>
  <c r="J1467" i="1"/>
  <c r="J1471" i="1"/>
  <c r="J1473" i="1"/>
  <c r="H1494" i="1"/>
  <c r="G1496" i="1"/>
  <c r="H1502" i="1"/>
  <c r="G1504" i="1"/>
  <c r="G1507" i="1"/>
  <c r="H1510" i="1"/>
  <c r="G1512" i="1"/>
  <c r="G1515" i="1"/>
  <c r="G1527" i="1"/>
  <c r="H1530" i="1"/>
  <c r="G1532" i="1"/>
  <c r="G1535" i="1"/>
  <c r="H1566" i="1"/>
  <c r="H1568" i="1"/>
  <c r="F164" i="4"/>
  <c r="D163" i="4"/>
  <c r="D151" i="4" s="1"/>
  <c r="E224" i="4"/>
  <c r="D220" i="1" s="1"/>
  <c r="D263" i="4"/>
  <c r="E363" i="4"/>
  <c r="D358" i="1" s="1"/>
  <c r="D459" i="4"/>
  <c r="F466" i="4"/>
  <c r="F626" i="4"/>
  <c r="D625" i="4"/>
  <c r="F78" i="5"/>
  <c r="D134" i="5"/>
  <c r="D49" i="8"/>
  <c r="C1525" i="1"/>
  <c r="J1474" i="1"/>
  <c r="H1476" i="1"/>
  <c r="I1476" i="1" s="1"/>
  <c r="J1476" i="1"/>
  <c r="G1478" i="1"/>
  <c r="I1478" i="1" s="1"/>
  <c r="H1486" i="1"/>
  <c r="G1491" i="1"/>
  <c r="G1519" i="1"/>
  <c r="H1522" i="1"/>
  <c r="G1547" i="1"/>
  <c r="H1550" i="1"/>
  <c r="G1555" i="1"/>
  <c r="H1558" i="1"/>
  <c r="G1563" i="1"/>
  <c r="H1570" i="1"/>
  <c r="H1572" i="1"/>
  <c r="F125" i="4"/>
  <c r="E124" i="4"/>
  <c r="D120" i="1" s="1"/>
  <c r="F153" i="4"/>
  <c r="E152" i="4"/>
  <c r="H21" i="9" s="1"/>
  <c r="E163" i="4"/>
  <c r="D159" i="1" s="1"/>
  <c r="D196" i="4"/>
  <c r="F299" i="4"/>
  <c r="F351" i="4"/>
  <c r="D644" i="4"/>
  <c r="F417" i="4"/>
  <c r="F516" i="4"/>
  <c r="D515" i="4"/>
  <c r="F568" i="4"/>
  <c r="D567" i="4"/>
  <c r="F13" i="5"/>
  <c r="E12" i="5"/>
  <c r="F12" i="5" s="1"/>
  <c r="F69" i="5"/>
  <c r="F191" i="5"/>
  <c r="D190" i="5"/>
  <c r="D176" i="5" s="1"/>
  <c r="D35" i="6"/>
  <c r="F54" i="6"/>
  <c r="F115" i="6"/>
  <c r="F149" i="5"/>
  <c r="D50" i="4"/>
  <c r="D82" i="4"/>
  <c r="D106" i="4"/>
  <c r="D224" i="4"/>
  <c r="D252" i="4"/>
  <c r="D311" i="4"/>
  <c r="D298" i="4" s="1"/>
  <c r="D363" i="4"/>
  <c r="D472" i="4"/>
  <c r="D484" i="4"/>
  <c r="E87" i="5"/>
  <c r="D1065" i="1" s="1"/>
  <c r="D146" i="5"/>
  <c r="E176" i="5"/>
  <c r="D245" i="5"/>
  <c r="F416" i="4"/>
  <c r="D529" i="4"/>
  <c r="D593" i="4"/>
  <c r="E143" i="9"/>
  <c r="B143" i="9" s="1"/>
  <c r="D206" i="5"/>
  <c r="G161" i="9"/>
  <c r="E161" i="9" s="1"/>
  <c r="B161" i="9" s="1"/>
  <c r="G163" i="9"/>
  <c r="E163" i="9" s="1"/>
  <c r="B163" i="9" s="1"/>
  <c r="G165" i="9"/>
  <c r="E133" i="9"/>
  <c r="B133" i="9" s="1"/>
  <c r="B138" i="9"/>
  <c r="B150" i="9"/>
  <c r="B158" i="9"/>
  <c r="B269" i="9"/>
  <c r="F277"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M213" i="9"/>
  <c r="G192" i="9"/>
  <c r="E192" i="9" s="1"/>
  <c r="B192" i="9" s="1"/>
  <c r="G279" i="9"/>
  <c r="E279" i="9" s="1"/>
  <c r="B279"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0" i="9"/>
  <c r="E280" i="9" s="1"/>
  <c r="B280" i="9" s="1"/>
  <c r="G190" i="9"/>
  <c r="E190" i="9" s="1"/>
  <c r="B190" i="9" s="1"/>
  <c r="G166" i="9"/>
  <c r="H165" i="9"/>
  <c r="I10" i="9"/>
  <c r="E137" i="9"/>
  <c r="B137" i="9" s="1"/>
  <c r="G162" i="9"/>
  <c r="E162" i="9" s="1"/>
  <c r="B162" i="9" s="1"/>
  <c r="G164" i="9"/>
  <c r="E164" i="9" s="1"/>
  <c r="B164" i="9" s="1"/>
  <c r="G191" i="9"/>
  <c r="E191" i="9" s="1"/>
  <c r="B191" i="9" s="1"/>
  <c r="F271" i="9"/>
  <c r="B271" i="9" s="1"/>
  <c r="B216" i="9"/>
  <c r="B224" i="9"/>
  <c r="B232" i="9"/>
  <c r="B240" i="9"/>
  <c r="B248" i="9"/>
  <c r="B256" i="9"/>
  <c r="B264" i="9"/>
  <c r="F214" i="9"/>
  <c r="B214" i="9" s="1"/>
  <c r="F222" i="9"/>
  <c r="B222" i="9" s="1"/>
  <c r="F230" i="9"/>
  <c r="B230" i="9" s="1"/>
  <c r="F238" i="9"/>
  <c r="B238" i="9" s="1"/>
  <c r="F246" i="9"/>
  <c r="B246" i="9" s="1"/>
  <c r="F254" i="9"/>
  <c r="B254" i="9" s="1"/>
  <c r="B220" i="9"/>
  <c r="B228" i="9"/>
  <c r="B236" i="9"/>
  <c r="B244" i="9"/>
  <c r="B252" i="9"/>
  <c r="B260" i="9"/>
  <c r="B268" i="9"/>
  <c r="E237" i="5" l="1"/>
  <c r="I31" i="3"/>
  <c r="D1469" i="1"/>
  <c r="C1469" i="1"/>
  <c r="H31" i="3"/>
  <c r="E5" i="7"/>
  <c r="D1436" i="1" s="1"/>
  <c r="H1454" i="1"/>
  <c r="I1444" i="1"/>
  <c r="I1440" i="1"/>
  <c r="D5" i="7"/>
  <c r="I1439" i="1"/>
  <c r="G1454" i="1"/>
  <c r="I24" i="3"/>
  <c r="D1299" i="1"/>
  <c r="I25" i="3"/>
  <c r="D1329" i="1"/>
  <c r="G1013" i="1"/>
  <c r="H41" i="1"/>
  <c r="G41" i="1"/>
  <c r="E6" i="4"/>
  <c r="D2" i="1" s="1"/>
  <c r="F213" i="9"/>
  <c r="B213" i="9" s="1"/>
  <c r="G645" i="1"/>
  <c r="H645" i="1"/>
  <c r="H574" i="1"/>
  <c r="E528" i="4"/>
  <c r="D522" i="1" s="1"/>
  <c r="H457" i="1"/>
  <c r="G457" i="1"/>
  <c r="E420" i="4"/>
  <c r="E166" i="9"/>
  <c r="B166" i="9" s="1"/>
  <c r="G392" i="1"/>
  <c r="H392" i="1"/>
  <c r="H346" i="1"/>
  <c r="G346" i="1"/>
  <c r="H340" i="1"/>
  <c r="G340" i="1"/>
  <c r="G307" i="1"/>
  <c r="H307" i="1"/>
  <c r="E298" i="4"/>
  <c r="G294" i="1"/>
  <c r="G413" i="1"/>
  <c r="F643" i="4"/>
  <c r="H637" i="1"/>
  <c r="G637" i="1"/>
  <c r="H249" i="1"/>
  <c r="G249" i="1"/>
  <c r="G211" i="1"/>
  <c r="H211" i="1"/>
  <c r="G193" i="1"/>
  <c r="H193" i="1"/>
  <c r="G21" i="9"/>
  <c r="E21" i="9" s="1"/>
  <c r="B21" i="9" s="1"/>
  <c r="G129" i="1"/>
  <c r="H129" i="1"/>
  <c r="G1499" i="1"/>
  <c r="D42" i="8"/>
  <c r="H19" i="9" s="1"/>
  <c r="E19" i="9" s="1"/>
  <c r="B19" i="9" s="1"/>
  <c r="G1483" i="1"/>
  <c r="F176" i="5"/>
  <c r="H22" i="3"/>
  <c r="C1153" i="1"/>
  <c r="F298" i="4"/>
  <c r="C293" i="1"/>
  <c r="D289" i="4"/>
  <c r="H17" i="3"/>
  <c r="C147" i="1"/>
  <c r="F396" i="4"/>
  <c r="C391" i="1"/>
  <c r="I27" i="3"/>
  <c r="D1408" i="1"/>
  <c r="F593" i="4"/>
  <c r="C587" i="1"/>
  <c r="F245" i="5"/>
  <c r="C1222" i="1"/>
  <c r="F484" i="4"/>
  <c r="C478" i="1"/>
  <c r="F252" i="4"/>
  <c r="C248" i="1"/>
  <c r="F50" i="4"/>
  <c r="C46" i="1"/>
  <c r="E68" i="5"/>
  <c r="F567" i="4"/>
  <c r="C561" i="1"/>
  <c r="E151" i="4"/>
  <c r="D148" i="1"/>
  <c r="F134" i="5"/>
  <c r="C1112" i="1"/>
  <c r="F263" i="4"/>
  <c r="C259" i="1"/>
  <c r="F87" i="5"/>
  <c r="C1065" i="1"/>
  <c r="H20" i="3"/>
  <c r="C985" i="1"/>
  <c r="F139" i="4"/>
  <c r="C135" i="1"/>
  <c r="F89" i="6"/>
  <c r="C1383" i="1"/>
  <c r="F7" i="4"/>
  <c r="D6" i="4"/>
  <c r="C3" i="1"/>
  <c r="I1477" i="1"/>
  <c r="I1462" i="1"/>
  <c r="G1409" i="1"/>
  <c r="D68" i="5"/>
  <c r="I1474" i="1"/>
  <c r="I1468" i="1"/>
  <c r="I1447" i="1"/>
  <c r="F311" i="4"/>
  <c r="C306" i="1"/>
  <c r="F258" i="5"/>
  <c r="C1235" i="1"/>
  <c r="F344" i="4"/>
  <c r="C339" i="1"/>
  <c r="G310" i="9"/>
  <c r="E310" i="9" s="1"/>
  <c r="B310" i="9" s="1"/>
  <c r="F206" i="5"/>
  <c r="C1183" i="1"/>
  <c r="F529" i="4"/>
  <c r="D528" i="4"/>
  <c r="C523" i="1"/>
  <c r="E175" i="5"/>
  <c r="D1152" i="1" s="1"/>
  <c r="I22" i="3"/>
  <c r="D1153" i="1"/>
  <c r="F472" i="4"/>
  <c r="C466" i="1"/>
  <c r="F224" i="4"/>
  <c r="C220" i="1"/>
  <c r="F35" i="6"/>
  <c r="H25" i="3"/>
  <c r="C1329" i="1"/>
  <c r="F644" i="4"/>
  <c r="C638" i="1"/>
  <c r="H1525" i="1"/>
  <c r="G1525" i="1"/>
  <c r="F152" i="4"/>
  <c r="D141" i="6"/>
  <c r="F5" i="6"/>
  <c r="H24" i="3"/>
  <c r="C1299" i="1"/>
  <c r="F238" i="5"/>
  <c r="D237" i="5"/>
  <c r="C1215" i="1"/>
  <c r="I1472" i="1"/>
  <c r="I1441" i="1"/>
  <c r="E141" i="6"/>
  <c r="G317" i="9" s="1"/>
  <c r="E317" i="9" s="1"/>
  <c r="I1466" i="1"/>
  <c r="I1455" i="1"/>
  <c r="F82" i="4"/>
  <c r="C78" i="1"/>
  <c r="I23" i="3"/>
  <c r="D1214" i="1"/>
  <c r="E165" i="9"/>
  <c r="B165" i="9" s="1"/>
  <c r="F146" i="5"/>
  <c r="C1124" i="1"/>
  <c r="F363" i="4"/>
  <c r="C358" i="1"/>
  <c r="F106" i="4"/>
  <c r="C102" i="1"/>
  <c r="G309" i="9"/>
  <c r="E309" i="9" s="1"/>
  <c r="B309" i="9" s="1"/>
  <c r="F190" i="5"/>
  <c r="C1167" i="1"/>
  <c r="E7" i="5"/>
  <c r="D990" i="1"/>
  <c r="F515" i="4"/>
  <c r="C509" i="1"/>
  <c r="D350" i="4"/>
  <c r="D407" i="4" s="1"/>
  <c r="F196" i="4"/>
  <c r="C192" i="1"/>
  <c r="G120" i="1"/>
  <c r="H120" i="1"/>
  <c r="D43" i="8"/>
  <c r="C1524" i="1"/>
  <c r="F625" i="4"/>
  <c r="C619" i="1"/>
  <c r="F459" i="4"/>
  <c r="C453" i="1"/>
  <c r="F163" i="4"/>
  <c r="C159" i="1"/>
  <c r="E350" i="4"/>
  <c r="F124" i="4"/>
  <c r="F421" i="4"/>
  <c r="D420" i="4"/>
  <c r="C415" i="1"/>
  <c r="I1459" i="1"/>
  <c r="I1449" i="1"/>
  <c r="I1443" i="1"/>
  <c r="H1481" i="1"/>
  <c r="G1481" i="1"/>
  <c r="I1464" i="1"/>
  <c r="I1457" i="1"/>
  <c r="I1451" i="1"/>
  <c r="K1450" i="9" l="1"/>
  <c r="C1517" i="1"/>
  <c r="G1517" i="1" s="1"/>
  <c r="G1469" i="1"/>
  <c r="H1469" i="1"/>
  <c r="I29" i="3"/>
  <c r="C1436" i="1"/>
  <c r="H1436" i="1" s="1"/>
  <c r="G315" i="9"/>
  <c r="E315" i="9" s="1"/>
  <c r="H29" i="3"/>
  <c r="I16" i="3"/>
  <c r="E636" i="4"/>
  <c r="D630" i="1" s="1"/>
  <c r="D414" i="1"/>
  <c r="E635" i="4"/>
  <c r="D629" i="1" s="1"/>
  <c r="E407" i="4"/>
  <c r="D402" i="1" s="1"/>
  <c r="E412" i="4"/>
  <c r="D407" i="1" s="1"/>
  <c r="D293" i="1"/>
  <c r="G293" i="1" s="1"/>
  <c r="I34" i="3"/>
  <c r="G313" i="9"/>
  <c r="E313" i="9" s="1"/>
  <c r="B313" i="9" s="1"/>
  <c r="F407" i="4"/>
  <c r="C402" i="1"/>
  <c r="H1299" i="1"/>
  <c r="G1299" i="1"/>
  <c r="H1065" i="1"/>
  <c r="G1065" i="1"/>
  <c r="G148" i="1"/>
  <c r="H148" i="1"/>
  <c r="G453" i="1"/>
  <c r="H453" i="1"/>
  <c r="H1215" i="1"/>
  <c r="G1215" i="1"/>
  <c r="G466" i="1"/>
  <c r="H466" i="1"/>
  <c r="H1183" i="1"/>
  <c r="G1183" i="1"/>
  <c r="G339" i="1"/>
  <c r="H339" i="1"/>
  <c r="F68" i="5"/>
  <c r="H21" i="3"/>
  <c r="C1046" i="1"/>
  <c r="G3" i="1"/>
  <c r="H3" i="1"/>
  <c r="I17" i="3"/>
  <c r="E289" i="4"/>
  <c r="F289" i="4" s="1"/>
  <c r="D147" i="1"/>
  <c r="G147" i="1" s="1"/>
  <c r="H46" i="1"/>
  <c r="G46" i="1"/>
  <c r="G478" i="1"/>
  <c r="H478" i="1"/>
  <c r="G587" i="1"/>
  <c r="H587" i="1"/>
  <c r="G391" i="1"/>
  <c r="H391" i="1"/>
  <c r="G509" i="1"/>
  <c r="H509" i="1"/>
  <c r="H1167" i="1"/>
  <c r="G1167" i="1"/>
  <c r="G78" i="1"/>
  <c r="H78" i="1"/>
  <c r="I21" i="3"/>
  <c r="D1046" i="1"/>
  <c r="H1153" i="1"/>
  <c r="G1153" i="1"/>
  <c r="G192" i="1"/>
  <c r="H192" i="1"/>
  <c r="G415" i="1"/>
  <c r="H415" i="1"/>
  <c r="I35" i="3"/>
  <c r="C1518" i="1"/>
  <c r="H11" i="3" s="1"/>
  <c r="G312" i="9"/>
  <c r="E312" i="9" s="1"/>
  <c r="H990" i="1"/>
  <c r="G990" i="1"/>
  <c r="H1517" i="1"/>
  <c r="I28" i="3"/>
  <c r="D1435" i="1"/>
  <c r="F237" i="5"/>
  <c r="H23" i="3"/>
  <c r="C1214" i="1"/>
  <c r="G638" i="1"/>
  <c r="H638" i="1"/>
  <c r="G523" i="1"/>
  <c r="H523" i="1"/>
  <c r="D290" i="4"/>
  <c r="D412" i="4"/>
  <c r="F6" i="4"/>
  <c r="H16" i="3"/>
  <c r="C2" i="1"/>
  <c r="G135" i="1"/>
  <c r="H135" i="1"/>
  <c r="D6" i="5"/>
  <c r="G259" i="1"/>
  <c r="H259" i="1"/>
  <c r="H1112" i="1"/>
  <c r="G1112" i="1"/>
  <c r="G561" i="1"/>
  <c r="H561" i="1"/>
  <c r="D175" i="5"/>
  <c r="E316" i="9"/>
  <c r="B317" i="9"/>
  <c r="H1329" i="1"/>
  <c r="G1329" i="1"/>
  <c r="H1383" i="1"/>
  <c r="G1383" i="1"/>
  <c r="D291" i="4"/>
  <c r="D413" i="4"/>
  <c r="C285" i="1"/>
  <c r="G1524" i="1"/>
  <c r="H1524" i="1"/>
  <c r="G358" i="1"/>
  <c r="H358" i="1"/>
  <c r="E408" i="4"/>
  <c r="D403" i="1" s="1"/>
  <c r="D345" i="1"/>
  <c r="D635" i="4"/>
  <c r="F420" i="4"/>
  <c r="C414" i="1"/>
  <c r="G159" i="1"/>
  <c r="H159" i="1"/>
  <c r="G619" i="1"/>
  <c r="H619" i="1"/>
  <c r="D408" i="4"/>
  <c r="F350" i="4"/>
  <c r="C345" i="1"/>
  <c r="E6" i="5"/>
  <c r="I20" i="3"/>
  <c r="D985" i="1"/>
  <c r="H985" i="1" s="1"/>
  <c r="G102" i="1"/>
  <c r="H102" i="1"/>
  <c r="H1124" i="1"/>
  <c r="G1124" i="1"/>
  <c r="F141" i="6"/>
  <c r="H28" i="3"/>
  <c r="C1435" i="1"/>
  <c r="G220" i="1"/>
  <c r="H220" i="1"/>
  <c r="D636" i="4"/>
  <c r="F528" i="4"/>
  <c r="C522" i="1"/>
  <c r="H1235" i="1"/>
  <c r="G1235" i="1"/>
  <c r="G306" i="1"/>
  <c r="H306" i="1"/>
  <c r="F7" i="5"/>
  <c r="G248" i="1"/>
  <c r="H248" i="1"/>
  <c r="H1222" i="1"/>
  <c r="G1222" i="1"/>
  <c r="G1408" i="1"/>
  <c r="H1408" i="1"/>
  <c r="F151" i="4"/>
  <c r="G1436" i="1" l="1"/>
  <c r="E314" i="9"/>
  <c r="I10" i="3" s="1"/>
  <c r="B315" i="9"/>
  <c r="H9" i="3"/>
  <c r="K3" i="9" s="1"/>
  <c r="E639" i="4"/>
  <c r="D633" i="1" s="1"/>
  <c r="H293" i="1"/>
  <c r="H147" i="1"/>
  <c r="N3" i="9"/>
  <c r="F291" i="4"/>
  <c r="C287" i="1"/>
  <c r="D639" i="4"/>
  <c r="D414" i="4"/>
  <c r="F412" i="4"/>
  <c r="C407" i="1"/>
  <c r="H1214" i="1"/>
  <c r="G1214" i="1"/>
  <c r="F636" i="4"/>
  <c r="C630" i="1"/>
  <c r="H278" i="9"/>
  <c r="D984" i="1"/>
  <c r="G414" i="1"/>
  <c r="H414" i="1"/>
  <c r="G345" i="1"/>
  <c r="H345" i="1"/>
  <c r="H2" i="1"/>
  <c r="G2" i="1"/>
  <c r="C286" i="1"/>
  <c r="G985" i="1"/>
  <c r="E291" i="4"/>
  <c r="D287" i="1" s="1"/>
  <c r="E413" i="4"/>
  <c r="F413" i="4" s="1"/>
  <c r="D285" i="1"/>
  <c r="G285" i="1" s="1"/>
  <c r="E290" i="4"/>
  <c r="H1046" i="1"/>
  <c r="G1046" i="1"/>
  <c r="G402" i="1"/>
  <c r="H402" i="1"/>
  <c r="H1435" i="1"/>
  <c r="G1435" i="1"/>
  <c r="F408" i="4"/>
  <c r="C403" i="1"/>
  <c r="F175" i="5"/>
  <c r="C1152" i="1"/>
  <c r="G1518" i="1"/>
  <c r="H1518" i="1"/>
  <c r="G522" i="1"/>
  <c r="H522" i="1"/>
  <c r="F635" i="4"/>
  <c r="C629" i="1"/>
  <c r="D640" i="4"/>
  <c r="D415" i="4"/>
  <c r="C408" i="1"/>
  <c r="G284" i="9"/>
  <c r="E284" i="9" s="1"/>
  <c r="B284" i="9" s="1"/>
  <c r="G278" i="9"/>
  <c r="F6" i="5"/>
  <c r="C984" i="1"/>
  <c r="E311" i="9"/>
  <c r="I11" i="3" s="1"/>
  <c r="B312" i="9"/>
  <c r="I9" i="3" l="1"/>
  <c r="E278" i="9"/>
  <c r="B278" i="9" s="1"/>
  <c r="C410" i="1"/>
  <c r="G403" i="1"/>
  <c r="H403" i="1"/>
  <c r="D286" i="1"/>
  <c r="H286" i="1" s="1"/>
  <c r="F414" i="4"/>
  <c r="C409" i="1"/>
  <c r="D641" i="4"/>
  <c r="F639" i="4"/>
  <c r="C633" i="1"/>
  <c r="D642" i="4"/>
  <c r="C634" i="1"/>
  <c r="H8" i="3"/>
  <c r="H984" i="1"/>
  <c r="G984" i="1"/>
  <c r="G629" i="1"/>
  <c r="H629" i="1"/>
  <c r="H1152" i="1"/>
  <c r="G1152" i="1"/>
  <c r="E640" i="4"/>
  <c r="E415" i="4"/>
  <c r="D410" i="1" s="1"/>
  <c r="D408" i="1"/>
  <c r="G408" i="1" s="1"/>
  <c r="E414" i="4"/>
  <c r="D409" i="1" s="1"/>
  <c r="F290" i="4"/>
  <c r="H285" i="1"/>
  <c r="G630" i="1"/>
  <c r="H630" i="1"/>
  <c r="G407" i="1"/>
  <c r="H407" i="1"/>
  <c r="G287" i="1"/>
  <c r="H287" i="1"/>
  <c r="E277" i="9" l="1"/>
  <c r="G286" i="1"/>
  <c r="H408" i="1"/>
  <c r="G633" i="1"/>
  <c r="H633" i="1"/>
  <c r="E642" i="4"/>
  <c r="F642" i="4" s="1"/>
  <c r="D634" i="1"/>
  <c r="G634" i="1" s="1"/>
  <c r="E641" i="4"/>
  <c r="G410" i="1"/>
  <c r="H410" i="1"/>
  <c r="F415" i="4"/>
  <c r="M3" i="9"/>
  <c r="I8" i="3"/>
  <c r="F640" i="4"/>
  <c r="F641" i="4"/>
  <c r="D645" i="4"/>
  <c r="C635" i="1"/>
  <c r="D646" i="4"/>
  <c r="C636" i="1"/>
  <c r="G409" i="1"/>
  <c r="H409" i="1"/>
  <c r="H634" i="1" l="1"/>
  <c r="E646" i="4"/>
  <c r="D636" i="1"/>
  <c r="G636" i="1" s="1"/>
  <c r="F646" i="4"/>
  <c r="H19" i="3"/>
  <c r="C640" i="1"/>
  <c r="H18" i="3"/>
  <c r="C639" i="1"/>
  <c r="E645" i="4"/>
  <c r="F645" i="4" s="1"/>
  <c r="D635" i="1"/>
  <c r="H635" i="1" s="1"/>
  <c r="H636" i="1" l="1"/>
  <c r="G635" i="1"/>
  <c r="I19" i="3"/>
  <c r="D640" i="1"/>
  <c r="G640" i="1" s="1"/>
  <c r="I18" i="3"/>
  <c r="D639" i="1"/>
  <c r="G639" i="1" s="1"/>
  <c r="G276" i="9"/>
  <c r="E276" i="9" s="1"/>
  <c r="B276" i="9" s="1"/>
  <c r="H7" i="3" l="1"/>
  <c r="J3" i="9" s="1"/>
  <c r="H640" i="1"/>
  <c r="H639" i="1"/>
  <c r="M272" i="9" l="1"/>
  <c r="L272" i="9"/>
  <c r="H274" i="9"/>
  <c r="G274" i="9"/>
  <c r="H18" i="9"/>
  <c r="G18" i="9"/>
  <c r="I7" i="9"/>
  <c r="K13" i="9"/>
  <c r="K6" i="9"/>
  <c r="J11" i="9"/>
  <c r="I17" i="9"/>
  <c r="I9" i="9"/>
  <c r="H16" i="9"/>
  <c r="J9" i="9"/>
  <c r="H15" i="9"/>
  <c r="J8" i="9"/>
  <c r="G15" i="9"/>
  <c r="I13" i="9"/>
  <c r="K9" i="9"/>
  <c r="L15" i="9"/>
  <c r="J7" i="9"/>
  <c r="I12" i="9"/>
  <c r="I5" i="9"/>
  <c r="K11" i="9"/>
  <c r="J17" i="9"/>
  <c r="J5" i="9"/>
  <c r="L16" i="9"/>
  <c r="K8" i="9"/>
  <c r="J13" i="9"/>
  <c r="G17" i="9"/>
  <c r="K5" i="9"/>
  <c r="J10" i="9"/>
  <c r="M16" i="9"/>
  <c r="I8" i="9"/>
  <c r="M15" i="9"/>
  <c r="K7" i="9"/>
  <c r="J12" i="9"/>
  <c r="I6" i="9"/>
  <c r="K12" i="9"/>
  <c r="J6" i="9"/>
  <c r="I11" i="9"/>
  <c r="H17" i="9"/>
  <c r="K10" i="9"/>
  <c r="G16" i="9"/>
  <c r="E18" i="9" l="1"/>
  <c r="B18" i="9" s="1"/>
  <c r="F272" i="9"/>
  <c r="B272" i="9" s="1"/>
  <c r="E274" i="9"/>
  <c r="B274" i="9" s="1"/>
  <c r="E15" i="9"/>
  <c r="E16" i="9"/>
  <c r="F15" i="9"/>
  <c r="E10" i="9"/>
  <c r="B10" i="9" s="1"/>
  <c r="E9" i="9"/>
  <c r="B9" i="9" s="1"/>
  <c r="E11" i="9"/>
  <c r="B11" i="9" s="1"/>
  <c r="F16" i="9"/>
  <c r="E5" i="9"/>
  <c r="E7" i="9"/>
  <c r="B7" i="9" s="1"/>
  <c r="E6" i="9"/>
  <c r="B6" i="9" s="1"/>
  <c r="E8" i="9"/>
  <c r="B8" i="9" s="1"/>
  <c r="E17" i="9"/>
  <c r="B17" i="9" s="1"/>
  <c r="E12" i="9"/>
  <c r="B12" i="9" s="1"/>
  <c r="E13" i="9"/>
  <c r="B13" i="9" s="1"/>
  <c r="F20" i="9"/>
  <c r="E20" i="9" l="1"/>
  <c r="I7" i="3" s="1"/>
  <c r="B15" i="9"/>
  <c r="E14" i="9"/>
  <c r="B16" i="9"/>
  <c r="E4" i="9"/>
  <c r="B5" i="9"/>
  <c r="F14"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<sst xmlns="http://schemas.openxmlformats.org/spreadsheetml/2006/main" count="4369" uniqueCount="3421">
  <si>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</si>
  <si>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</si>
  <si>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</si>
  <si>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</si>
  <si>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</si>
  <si>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</si>
  <si>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</si>
  <si>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</si>
  <si>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</si>
  <si>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</si>
  <si>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</si>
  <si>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</si>
  <si>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</si>
  <si>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</si>
  <si>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</si>
  <si>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</si>
  <si>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</si>
  <si>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</si>
  <si>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</si>
  <si>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</si>
  <si>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</si>
  <si>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</si>
  <si>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</si>
  <si>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</si>
  <si>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</si>
  <si>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</si>
  <si>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</si>
  <si>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</si>
  <si>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</si>
  <si>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</si>
  <si>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</si>
  <si>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STJEPANA RADIĆA, BIBINJE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</si>
  <si>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</si>
  <si>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</si>
  <si>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</si>
  <si>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</si>
  <si>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</si>
  <si>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</si>
  <si>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</si>
  <si>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</si>
  <si>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</si>
  <si>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</si>
  <si>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</si>
  <si>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</si>
  <si>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</si>
  <si>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</si>
  <si>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</si>
  <si>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</si>
  <si>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</si>
  <si>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12868 - O.Š. STJEPANA RADIĆA, BIBINJE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</si>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</sst>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5">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1127503.5699999998</v>
      </c>
      <c r="D2" s="6">
        <f>'PR-RAS'!E6</f>
        <v>1372575.53</v>
      </c>
      <c r="E2" s="6">
        <v>0</v>
      </c>
      <c r="F2" s="6">
        <v>0</v>
      </c>
      <c r="G2" s="7">
        <f t="shared" ref="G2:G264" si="0">(B2/1000)*(C2*1+D2*2)</f>
        <v>3872.65463</v>
      </c>
      <c r="H2" s="7">
        <f t="shared" ref="H2:H264" si="1">ABS(C2-ROUND(C2,0))+ABS(D2-ROUND(D2,0))</f>
        <v>0.90000000013969839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1015381.7899999999</v>
      </c>
      <c r="D46" s="1">
        <f>'PR-RAS'!E50</f>
        <v>1288201.58</v>
      </c>
      <c r="E46" s="1">
        <v>0</v>
      </c>
      <c r="F46" s="1">
        <v>0</v>
      </c>
      <c r="G46" s="2">
        <f t="shared" si="0"/>
        <v>161630.32274999999</v>
      </c>
      <c r="H46" s="2">
        <f t="shared" si="1"/>
        <v>0.63000000000465661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980094.07</v>
      </c>
      <c r="D64" s="1">
        <f>'PR-RAS'!E68</f>
        <v>1210486.6100000001</v>
      </c>
      <c r="E64" s="1">
        <v>0</v>
      </c>
      <c r="F64" s="1">
        <v>0</v>
      </c>
      <c r="G64" s="2">
        <f t="shared" si="0"/>
        <v>214267.23926999999</v>
      </c>
      <c r="H64" s="2">
        <f t="shared" si="1"/>
        <v>0.45999999984633178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980094.07</v>
      </c>
      <c r="D65" s="1">
        <f>'PR-RAS'!E69</f>
        <v>1210486.6100000001</v>
      </c>
      <c r="E65" s="1">
        <v>0</v>
      </c>
      <c r="F65" s="1">
        <v>0</v>
      </c>
      <c r="G65" s="2">
        <f t="shared" si="0"/>
        <v>217668.30656</v>
      </c>
      <c r="H65" s="2">
        <f t="shared" si="1"/>
        <v>0.45999999984633178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27924.799999999999</v>
      </c>
      <c r="E70" s="1">
        <v>0</v>
      </c>
      <c r="F70" s="1">
        <v>0</v>
      </c>
      <c r="G70" s="2">
        <f t="shared" si="0"/>
        <v>3853.6224000000002</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27924.799999999999</v>
      </c>
      <c r="E71" s="1">
        <v>0</v>
      </c>
      <c r="F71" s="1">
        <v>0</v>
      </c>
      <c r="G71" s="2">
        <f t="shared" si="0"/>
        <v>3909.4720000000002</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35287.72</v>
      </c>
      <c r="D73" s="1">
        <f>'PR-RAS'!E77</f>
        <v>49790.17</v>
      </c>
      <c r="E73" s="1">
        <v>0</v>
      </c>
      <c r="F73" s="1">
        <v>0</v>
      </c>
      <c r="G73" s="2">
        <f t="shared" si="0"/>
        <v>9710.5003199999992</v>
      </c>
      <c r="H73" s="2">
        <f t="shared" si="1"/>
        <v>0.44999999999708962</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2713.59</v>
      </c>
      <c r="D74" s="1">
        <f>'PR-RAS'!E78</f>
        <v>11586.22</v>
      </c>
      <c r="E74" s="1">
        <v>0</v>
      </c>
      <c r="F74" s="1">
        <v>0</v>
      </c>
      <c r="G74" s="2">
        <f t="shared" si="0"/>
        <v>1889.6801899999998</v>
      </c>
      <c r="H74" s="2">
        <f t="shared" si="1"/>
        <v>0.62999999999919964</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32574.13</v>
      </c>
      <c r="D76" s="1">
        <f>'PR-RAS'!E80</f>
        <v>38203.949999999997</v>
      </c>
      <c r="E76" s="1">
        <v>0</v>
      </c>
      <c r="F76" s="1">
        <v>0</v>
      </c>
      <c r="G76" s="2">
        <f t="shared" si="0"/>
        <v>8173.6522499999992</v>
      </c>
      <c r="H76" s="2">
        <f t="shared" si="1"/>
        <v>0.18000000000392902</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23368.21</v>
      </c>
      <c r="D102" s="1">
        <f>'PR-RAS'!E106</f>
        <v>13126.71</v>
      </c>
      <c r="E102" s="1">
        <v>0</v>
      </c>
      <c r="F102" s="1">
        <v>0</v>
      </c>
      <c r="G102" s="2">
        <f t="shared" si="0"/>
        <v>5011.7846300000001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23368.21</v>
      </c>
      <c r="D108" s="1">
        <f>'PR-RAS'!E112</f>
        <v>13126.71</v>
      </c>
      <c r="E108" s="1">
        <v>0</v>
      </c>
      <c r="F108" s="1">
        <v>0</v>
      </c>
      <c r="G108" s="2">
        <f t="shared" si="0"/>
        <v>5309.5144099999998</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23368.21</v>
      </c>
      <c r="D113" s="1">
        <f>'PR-RAS'!E117</f>
        <v>13126.71</v>
      </c>
      <c r="E113" s="1">
        <v>0</v>
      </c>
      <c r="F113" s="1">
        <v>0</v>
      </c>
      <c r="G113" s="2">
        <f t="shared" si="0"/>
        <v>5557.6225599999998</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2750.17</v>
      </c>
      <c r="D120" s="1">
        <f>'PR-RAS'!E124</f>
        <v>2721.52</v>
      </c>
      <c r="E120" s="1">
        <v>0</v>
      </c>
      <c r="F120" s="1">
        <v>0</v>
      </c>
      <c r="G120" s="2">
        <f t="shared" si="0"/>
        <v>974.99198999999987</v>
      </c>
      <c r="H120" s="2">
        <f t="shared" si="1"/>
        <v>0.65000000000009095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2750.17</v>
      </c>
      <c r="D121" s="1">
        <f>'PR-RAS'!E125</f>
        <v>2721.52</v>
      </c>
      <c r="E121" s="1">
        <v>0</v>
      </c>
      <c r="F121" s="1">
        <v>0</v>
      </c>
      <c r="G121" s="2">
        <f t="shared" si="0"/>
        <v>983.1851999999999</v>
      </c>
      <c r="H121" s="2">
        <f t="shared" si="1"/>
        <v>0.65000000000009095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2750.17</v>
      </c>
      <c r="D123" s="1">
        <f>'PR-RAS'!E127</f>
        <v>2721.52</v>
      </c>
      <c r="E123" s="1">
        <v>0</v>
      </c>
      <c r="F123" s="1">
        <v>0</v>
      </c>
      <c r="G123" s="2">
        <f t="shared" si="0"/>
        <v>999.57161999999983</v>
      </c>
      <c r="H123" s="2">
        <f t="shared" si="1"/>
        <v>0.65000000000009095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86003.4</v>
      </c>
      <c r="D129" s="1">
        <f>'PR-RAS'!E133</f>
        <v>68525.72</v>
      </c>
      <c r="E129" s="1">
        <v>0</v>
      </c>
      <c r="F129" s="1">
        <v>0</v>
      </c>
      <c r="G129" s="2">
        <f t="shared" si="0"/>
        <v>28551.019520000002</v>
      </c>
      <c r="H129" s="2">
        <f t="shared" si="1"/>
        <v>0.67999999999301508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86003.4</v>
      </c>
      <c r="D130" s="1">
        <f>'PR-RAS'!E134</f>
        <v>68525.72</v>
      </c>
      <c r="E130" s="1">
        <v>0</v>
      </c>
      <c r="F130" s="1">
        <v>0</v>
      </c>
      <c r="G130" s="2">
        <f t="shared" si="0"/>
        <v>28774.074359999999</v>
      </c>
      <c r="H130" s="2">
        <f t="shared" si="1"/>
        <v>0.67999999999301508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86003.4</v>
      </c>
      <c r="D131" s="1">
        <f>'PR-RAS'!E135</f>
        <v>68525.72</v>
      </c>
      <c r="E131" s="1">
        <v>0</v>
      </c>
      <c r="F131" s="1">
        <v>0</v>
      </c>
      <c r="G131" s="2">
        <f t="shared" si="0"/>
        <v>28997.129199999999</v>
      </c>
      <c r="H131" s="2">
        <f t="shared" si="1"/>
        <v>0.67999999999301508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1103978.03</v>
      </c>
      <c r="D147" s="1">
        <f>'PR-RAS'!E151</f>
        <v>1340161.4100000001</v>
      </c>
      <c r="E147" s="1">
        <v>0</v>
      </c>
      <c r="F147" s="1">
        <v>0</v>
      </c>
      <c r="G147" s="2">
        <f t="shared" si="0"/>
        <v>552507.92410000006</v>
      </c>
      <c r="H147" s="2">
        <f t="shared" si="1"/>
        <v>0.44000000017695129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942006.0199999999</v>
      </c>
      <c r="D148" s="1">
        <f>'PR-RAS'!E152</f>
        <v>1108229.5699999998</v>
      </c>
      <c r="E148" s="1">
        <v>0</v>
      </c>
      <c r="F148" s="1">
        <v>0</v>
      </c>
      <c r="G148" s="2">
        <f t="shared" si="0"/>
        <v>464294.37851999991</v>
      </c>
      <c r="H148" s="2">
        <f t="shared" si="1"/>
        <v>0.45000000006984919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774464.11</v>
      </c>
      <c r="D149" s="1">
        <f>'PR-RAS'!E153</f>
        <v>911376.94</v>
      </c>
      <c r="E149" s="1">
        <v>0</v>
      </c>
      <c r="F149" s="1">
        <v>0</v>
      </c>
      <c r="G149" s="2">
        <f t="shared" si="0"/>
        <v>384388.26251999993</v>
      </c>
      <c r="H149" s="2">
        <f t="shared" si="1"/>
        <v>0.17000000004190952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774464.11</v>
      </c>
      <c r="D150" s="1">
        <f>'PR-RAS'!E154</f>
        <v>911376.94</v>
      </c>
      <c r="E150" s="1">
        <v>0</v>
      </c>
      <c r="F150" s="1">
        <v>0</v>
      </c>
      <c r="G150" s="2">
        <f t="shared" si="0"/>
        <v>386985.48050999996</v>
      </c>
      <c r="H150" s="2">
        <f t="shared" si="1"/>
        <v>0.17000000004190952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39755.31</v>
      </c>
      <c r="D154" s="1">
        <f>'PR-RAS'!E158</f>
        <v>46485.71</v>
      </c>
      <c r="E154" s="1">
        <v>0</v>
      </c>
      <c r="F154" s="1">
        <v>0</v>
      </c>
      <c r="G154" s="2">
        <f t="shared" si="0"/>
        <v>20307.189689999996</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127786.6</v>
      </c>
      <c r="D155" s="1">
        <f>'PR-RAS'!E159</f>
        <v>150366.92000000001</v>
      </c>
      <c r="E155" s="1">
        <v>0</v>
      </c>
      <c r="F155" s="1">
        <v>0</v>
      </c>
      <c r="G155" s="2">
        <f t="shared" si="0"/>
        <v>65992.147760000007</v>
      </c>
      <c r="H155" s="2">
        <f t="shared" si="1"/>
        <v>0.47999999998137355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127786.6</v>
      </c>
      <c r="D157" s="1">
        <f>'PR-RAS'!E161</f>
        <v>150366.92000000001</v>
      </c>
      <c r="E157" s="1">
        <v>0</v>
      </c>
      <c r="F157" s="1">
        <v>0</v>
      </c>
      <c r="G157" s="2">
        <f t="shared" si="0"/>
        <v>66849.188640000008</v>
      </c>
      <c r="H157" s="2">
        <f t="shared" si="1"/>
        <v>0.47999999998137355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128293.75</v>
      </c>
      <c r="D159" s="1">
        <f>'PR-RAS'!E163</f>
        <v>197151.89</v>
      </c>
      <c r="E159" s="1">
        <v>0</v>
      </c>
      <c r="F159" s="1">
        <v>0</v>
      </c>
      <c r="G159" s="2">
        <f t="shared" si="0"/>
        <v>82570.409740000003</v>
      </c>
      <c r="H159" s="2">
        <f t="shared" si="1"/>
        <v>0.35999999998603016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28647.72</v>
      </c>
      <c r="D160" s="1">
        <f>'PR-RAS'!E164</f>
        <v>35467.65</v>
      </c>
      <c r="E160" s="1">
        <v>0</v>
      </c>
      <c r="F160" s="1">
        <v>0</v>
      </c>
      <c r="G160" s="2">
        <f t="shared" si="0"/>
        <v>15833.700180000002</v>
      </c>
      <c r="H160" s="2">
        <f t="shared" si="1"/>
        <v>0.62999999999738066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5809.73</v>
      </c>
      <c r="D161" s="1">
        <f>'PR-RAS'!E165</f>
        <v>10762.56</v>
      </c>
      <c r="E161" s="1">
        <v>0</v>
      </c>
      <c r="F161" s="1">
        <v>0</v>
      </c>
      <c r="G161" s="2">
        <f t="shared" si="0"/>
        <v>4373.576</v>
      </c>
      <c r="H161" s="2">
        <f t="shared" si="1"/>
        <v>0.71000000000094587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20403.400000000001</v>
      </c>
      <c r="D162" s="1">
        <f>'PR-RAS'!E166</f>
        <v>22205.02</v>
      </c>
      <c r="E162" s="1">
        <v>0</v>
      </c>
      <c r="F162" s="1">
        <v>0</v>
      </c>
      <c r="G162" s="2">
        <f t="shared" si="0"/>
        <v>10434.96384</v>
      </c>
      <c r="H162" s="2">
        <f t="shared" si="1"/>
        <v>0.42000000000189175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2394.85</v>
      </c>
      <c r="D163" s="1">
        <f>'PR-RAS'!E167</f>
        <v>1979</v>
      </c>
      <c r="E163" s="1">
        <v>0</v>
      </c>
      <c r="F163" s="1">
        <v>0</v>
      </c>
      <c r="G163" s="2">
        <f t="shared" si="0"/>
        <v>1029.1617000000001</v>
      </c>
      <c r="H163" s="2">
        <f t="shared" si="1"/>
        <v>0.15000000000009095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39.74</v>
      </c>
      <c r="D164" s="1">
        <f>'PR-RAS'!E168</f>
        <v>521.07000000000005</v>
      </c>
      <c r="E164" s="1">
        <v>0</v>
      </c>
      <c r="F164" s="1">
        <v>0</v>
      </c>
      <c r="G164" s="2">
        <f t="shared" si="0"/>
        <v>176.34644000000003</v>
      </c>
      <c r="H164" s="2">
        <f t="shared" si="1"/>
        <v>0.33000000000004803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63277.479999999996</v>
      </c>
      <c r="D165" s="1">
        <f>'PR-RAS'!E169</f>
        <v>133244.58000000002</v>
      </c>
      <c r="E165" s="1">
        <v>0</v>
      </c>
      <c r="F165" s="1">
        <v>0</v>
      </c>
      <c r="G165" s="2">
        <f t="shared" si="0"/>
        <v>54081.728960000008</v>
      </c>
      <c r="H165" s="2">
        <f t="shared" si="1"/>
        <v>0.89999999997962732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3394.81</v>
      </c>
      <c r="D166" s="1">
        <f>'PR-RAS'!E170</f>
        <v>5688.02</v>
      </c>
      <c r="E166" s="1">
        <v>0</v>
      </c>
      <c r="F166" s="1">
        <v>0</v>
      </c>
      <c r="G166" s="2">
        <f t="shared" si="0"/>
        <v>2437.1902500000001</v>
      </c>
      <c r="H166" s="2">
        <f t="shared" si="1"/>
        <v>0.21000000000049113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25139.66</v>
      </c>
      <c r="D167" s="1">
        <f>'PR-RAS'!E171</f>
        <v>89843.31</v>
      </c>
      <c r="E167" s="1">
        <v>0</v>
      </c>
      <c r="F167" s="1">
        <v>0</v>
      </c>
      <c r="G167" s="2">
        <f t="shared" si="0"/>
        <v>34001.162479999999</v>
      </c>
      <c r="H167" s="2">
        <f t="shared" si="1"/>
        <v>0.64999999999781721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30270.84</v>
      </c>
      <c r="D168" s="1">
        <f>'PR-RAS'!E172</f>
        <v>32070.21</v>
      </c>
      <c r="E168" s="1">
        <v>0</v>
      </c>
      <c r="F168" s="1">
        <v>0</v>
      </c>
      <c r="G168" s="2">
        <f t="shared" si="0"/>
        <v>15766.680420000001</v>
      </c>
      <c r="H168" s="2">
        <f t="shared" si="1"/>
        <v>0.36999999999898137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2947.92</v>
      </c>
      <c r="D169" s="1">
        <f>'PR-RAS'!E173</f>
        <v>1912</v>
      </c>
      <c r="E169" s="1">
        <v>0</v>
      </c>
      <c r="F169" s="1">
        <v>0</v>
      </c>
      <c r="G169" s="2">
        <f t="shared" si="0"/>
        <v>1137.6825600000002</v>
      </c>
      <c r="H169" s="2">
        <f t="shared" si="1"/>
        <v>7.999999999992724E-2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1524.25</v>
      </c>
      <c r="D170" s="1">
        <f>'PR-RAS'!E174</f>
        <v>3731.04</v>
      </c>
      <c r="E170" s="1">
        <v>0</v>
      </c>
      <c r="F170" s="1">
        <v>0</v>
      </c>
      <c r="G170" s="2">
        <f t="shared" si="0"/>
        <v>1518.6897700000002</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35394.89</v>
      </c>
      <c r="D173" s="1">
        <f>'PR-RAS'!E177</f>
        <v>28293.820000000003</v>
      </c>
      <c r="E173" s="1">
        <v>0</v>
      </c>
      <c r="F173" s="1">
        <v>0</v>
      </c>
      <c r="G173" s="2">
        <f t="shared" si="0"/>
        <v>15820.995159999999</v>
      </c>
      <c r="H173" s="2">
        <f t="shared" si="1"/>
        <v>0.28999999999723514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2123.88</v>
      </c>
      <c r="D174" s="1">
        <f>'PR-RAS'!E178</f>
        <v>1944.8</v>
      </c>
      <c r="E174" s="1">
        <v>0</v>
      </c>
      <c r="F174" s="1">
        <v>0</v>
      </c>
      <c r="G174" s="2">
        <f t="shared" si="0"/>
        <v>1040.3320399999998</v>
      </c>
      <c r="H174" s="2">
        <f t="shared" si="1"/>
        <v>0.31999999999993634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4724.8900000000003</v>
      </c>
      <c r="D175" s="1">
        <f>'PR-RAS'!E179</f>
        <v>2996.58</v>
      </c>
      <c r="E175" s="1">
        <v>0</v>
      </c>
      <c r="F175" s="1">
        <v>0</v>
      </c>
      <c r="G175" s="2">
        <f t="shared" si="0"/>
        <v>1864.9406999999997</v>
      </c>
      <c r="H175" s="2">
        <f t="shared" si="1"/>
        <v>0.52999999999974534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796.74</v>
      </c>
      <c r="D176" s="1">
        <f>'PR-RAS'!E180</f>
        <v>22.5</v>
      </c>
      <c r="E176" s="1">
        <v>0</v>
      </c>
      <c r="F176" s="1">
        <v>0</v>
      </c>
      <c r="G176" s="2">
        <f t="shared" si="0"/>
        <v>147.30449999999999</v>
      </c>
      <c r="H176" s="2">
        <f t="shared" si="1"/>
        <v>0.75999999999999091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5949.99</v>
      </c>
      <c r="D177" s="1">
        <f>'PR-RAS'!E181</f>
        <v>5719.36</v>
      </c>
      <c r="E177" s="1">
        <v>0</v>
      </c>
      <c r="F177" s="1">
        <v>0</v>
      </c>
      <c r="G177" s="2">
        <f t="shared" si="0"/>
        <v>3060.4129599999997</v>
      </c>
      <c r="H177" s="2">
        <f t="shared" si="1"/>
        <v>0.36999999999989086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3308.78</v>
      </c>
      <c r="D178" s="1">
        <f>'PR-RAS'!E182</f>
        <v>4380.92</v>
      </c>
      <c r="E178" s="1">
        <v>0</v>
      </c>
      <c r="F178" s="1">
        <v>0</v>
      </c>
      <c r="G178" s="2">
        <f t="shared" si="0"/>
        <v>2136.4997400000002</v>
      </c>
      <c r="H178" s="2">
        <f t="shared" si="1"/>
        <v>0.29999999999972715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2513.44</v>
      </c>
      <c r="D179" s="1">
        <f>'PR-RAS'!E183</f>
        <v>2917.17</v>
      </c>
      <c r="E179" s="1">
        <v>0</v>
      </c>
      <c r="F179" s="1">
        <v>0</v>
      </c>
      <c r="G179" s="2">
        <f t="shared" si="0"/>
        <v>1485.9048400000001</v>
      </c>
      <c r="H179" s="2">
        <f t="shared" si="1"/>
        <v>0.61000000000012733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12189.03</v>
      </c>
      <c r="D180" s="1">
        <f>'PR-RAS'!E184</f>
        <v>5042.34</v>
      </c>
      <c r="E180" s="1">
        <v>0</v>
      </c>
      <c r="F180" s="1">
        <v>0</v>
      </c>
      <c r="G180" s="2">
        <f t="shared" si="0"/>
        <v>3986.9940899999997</v>
      </c>
      <c r="H180" s="2">
        <f t="shared" si="1"/>
        <v>0.37000000000080036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3213.39</v>
      </c>
      <c r="D181" s="1">
        <f>'PR-RAS'!E185</f>
        <v>4064.4</v>
      </c>
      <c r="E181" s="1">
        <v>0</v>
      </c>
      <c r="F181" s="1">
        <v>0</v>
      </c>
      <c r="G181" s="2">
        <f t="shared" si="0"/>
        <v>2041.5942</v>
      </c>
      <c r="H181" s="2">
        <f t="shared" si="1"/>
        <v>0.78999999999996362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574.75</v>
      </c>
      <c r="D182" s="1">
        <f>'PR-RAS'!E186</f>
        <v>1205.75</v>
      </c>
      <c r="E182" s="1">
        <v>0</v>
      </c>
      <c r="F182" s="1">
        <v>0</v>
      </c>
      <c r="G182" s="2">
        <f t="shared" si="0"/>
        <v>540.51125000000002</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973.66</v>
      </c>
      <c r="D184" s="1">
        <f>'PR-RAS'!E188</f>
        <v>145.84</v>
      </c>
      <c r="E184" s="1">
        <v>0</v>
      </c>
      <c r="F184" s="1">
        <v>0</v>
      </c>
      <c r="G184" s="2">
        <f t="shared" si="0"/>
        <v>231.55721999999997</v>
      </c>
      <c r="H184" s="2">
        <f t="shared" si="1"/>
        <v>0.50000000000002842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323.19</v>
      </c>
      <c r="D185" s="1">
        <f>'PR-RAS'!E189</f>
        <v>0</v>
      </c>
      <c r="E185" s="1">
        <v>0</v>
      </c>
      <c r="F185" s="1">
        <v>0</v>
      </c>
      <c r="G185" s="2">
        <f t="shared" si="0"/>
        <v>59.46696</v>
      </c>
      <c r="H185" s="2">
        <f t="shared" si="1"/>
        <v>0.18999999999999773</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467.11</v>
      </c>
      <c r="D186" s="1">
        <f>'PR-RAS'!E190</f>
        <v>121.01</v>
      </c>
      <c r="E186" s="1">
        <v>0</v>
      </c>
      <c r="F186" s="1">
        <v>0</v>
      </c>
      <c r="G186" s="2">
        <f t="shared" si="0"/>
        <v>131.18905000000001</v>
      </c>
      <c r="H186" s="2">
        <f t="shared" si="1"/>
        <v>0.12000000000001876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170.09</v>
      </c>
      <c r="D187" s="1">
        <f>'PR-RAS'!E191</f>
        <v>24.83</v>
      </c>
      <c r="E187" s="1">
        <v>0</v>
      </c>
      <c r="F187" s="1">
        <v>0</v>
      </c>
      <c r="G187" s="2">
        <f t="shared" si="0"/>
        <v>40.8735</v>
      </c>
      <c r="H187" s="2">
        <f t="shared" si="1"/>
        <v>0.26000000000000512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13.27</v>
      </c>
      <c r="D188" s="1">
        <f>'PR-RAS'!E192</f>
        <v>0</v>
      </c>
      <c r="E188" s="1">
        <v>0</v>
      </c>
      <c r="F188" s="1">
        <v>0</v>
      </c>
      <c r="G188" s="2">
        <f t="shared" si="0"/>
        <v>2.48149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47.44</v>
      </c>
      <c r="D192" s="1">
        <f>'PR-RAS'!E196</f>
        <v>42.1</v>
      </c>
      <c r="E192" s="1">
        <v>0</v>
      </c>
      <c r="F192" s="1">
        <v>0</v>
      </c>
      <c r="G192" s="2">
        <f t="shared" si="0"/>
        <v>25.143239999999999</v>
      </c>
      <c r="H192" s="2">
        <f t="shared" si="1"/>
        <v>0.53999999999999915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47.44</v>
      </c>
      <c r="D206" s="1">
        <f>'PR-RAS'!E210</f>
        <v>42.1</v>
      </c>
      <c r="E206" s="1">
        <v>0</v>
      </c>
      <c r="F206" s="1">
        <v>0</v>
      </c>
      <c r="G206" s="2">
        <f t="shared" si="0"/>
        <v>26.986199999999997</v>
      </c>
      <c r="H206" s="2">
        <f t="shared" si="1"/>
        <v>0.53999999999999915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22.03</v>
      </c>
      <c r="D207" s="1">
        <f>'PR-RAS'!E211</f>
        <v>16.190000000000001</v>
      </c>
      <c r="E207" s="1">
        <v>0</v>
      </c>
      <c r="F207" s="1">
        <v>0</v>
      </c>
      <c r="G207" s="2">
        <f t="shared" si="0"/>
        <v>11.208460000000001</v>
      </c>
      <c r="H207" s="2">
        <f t="shared" si="1"/>
        <v>0.22000000000000242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25.41</v>
      </c>
      <c r="D209" s="1">
        <f>'PR-RAS'!E213</f>
        <v>25.91</v>
      </c>
      <c r="E209" s="1">
        <v>0</v>
      </c>
      <c r="F209" s="1">
        <v>0</v>
      </c>
      <c r="G209" s="2">
        <f t="shared" si="0"/>
        <v>16.063839999999999</v>
      </c>
      <c r="H209" s="2">
        <f t="shared" si="1"/>
        <v>0.5</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33630.82</v>
      </c>
      <c r="D248" s="1">
        <f>'PR-RAS'!E252</f>
        <v>34737.85</v>
      </c>
      <c r="E248" s="1">
        <v>0</v>
      </c>
      <c r="F248" s="1">
        <v>0</v>
      </c>
      <c r="G248" s="2">
        <f t="shared" si="0"/>
        <v>25467.310439999997</v>
      </c>
      <c r="H248" s="2">
        <f t="shared" si="1"/>
        <v>0.33000000000174623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33630.82</v>
      </c>
      <c r="D255" s="1">
        <f>'PR-RAS'!E259</f>
        <v>34737.85</v>
      </c>
      <c r="E255" s="1">
        <v>0</v>
      </c>
      <c r="F255" s="1">
        <v>0</v>
      </c>
      <c r="G255" s="2">
        <f t="shared" si="0"/>
        <v>26189.056079999998</v>
      </c>
      <c r="H255" s="2">
        <f t="shared" si="1"/>
        <v>0.33000000000174623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33630.82</v>
      </c>
      <c r="D257" s="1">
        <f>'PR-RAS'!E261</f>
        <v>34737.85</v>
      </c>
      <c r="E257" s="1">
        <v>0</v>
      </c>
      <c r="F257" s="1">
        <v>0</v>
      </c>
      <c r="G257" s="2">
        <f t="shared" si="0"/>
        <v>26395.269119999997</v>
      </c>
      <c r="H257" s="2">
        <f t="shared" si="1"/>
        <v>0.33000000000174623</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1103978.03</v>
      </c>
      <c r="D285" s="1">
        <f>'PR-RAS'!E289</f>
        <v>1340161.4100000001</v>
      </c>
      <c r="E285" s="1">
        <v>0</v>
      </c>
      <c r="F285" s="1">
        <v>0</v>
      </c>
      <c r="G285" s="2">
        <f t="shared" si="8"/>
        <v>1074741.4414000001</v>
      </c>
      <c r="H285" s="2">
        <f t="shared" si="9"/>
        <v>0.44000000017695129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23525.539999999804</v>
      </c>
      <c r="D286" s="1">
        <f>'PR-RAS'!E290</f>
        <v>32414.119999999879</v>
      </c>
      <c r="E286" s="1">
        <v>0</v>
      </c>
      <c r="F286" s="1">
        <v>0</v>
      </c>
      <c r="G286" s="2">
        <f t="shared" si="8"/>
        <v>25180.827299999874</v>
      </c>
      <c r="H286" s="2">
        <f t="shared" si="9"/>
        <v>0.58000000007450581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7338.89</v>
      </c>
      <c r="D288" s="1">
        <f>'PR-RAS'!E292</f>
        <v>6297.03</v>
      </c>
      <c r="E288" s="1">
        <v>0</v>
      </c>
      <c r="F288" s="1">
        <v>0</v>
      </c>
      <c r="G288" s="2">
        <f t="shared" si="8"/>
        <v>5720.7566499999994</v>
      </c>
      <c r="H288" s="2">
        <f t="shared" si="9"/>
        <v>0.13999999999941792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3644.52</v>
      </c>
      <c r="D290" s="1">
        <f>'PR-RAS'!E294</f>
        <v>3644.52</v>
      </c>
      <c r="E290" s="1">
        <v>0</v>
      </c>
      <c r="F290" s="1">
        <v>0</v>
      </c>
      <c r="G290" s="2">
        <f t="shared" si="8"/>
        <v>3159.7988399999995</v>
      </c>
      <c r="H290" s="2">
        <f t="shared" si="9"/>
        <v>0.96000000000003638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24349.579999999998</v>
      </c>
      <c r="D345" s="1">
        <f>'PR-RAS'!E350</f>
        <v>26588.22</v>
      </c>
      <c r="E345" s="1">
        <v>0</v>
      </c>
      <c r="F345" s="1">
        <v>0</v>
      </c>
      <c r="G345" s="2">
        <f t="shared" si="8"/>
        <v>26668.95088</v>
      </c>
      <c r="H345" s="2">
        <f t="shared" si="9"/>
        <v>0.6400000000030559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24349.579999999998</v>
      </c>
      <c r="D358" s="1">
        <f>'PR-RAS'!E363</f>
        <v>26588.22</v>
      </c>
      <c r="E358" s="1">
        <v>0</v>
      </c>
      <c r="F358" s="1">
        <v>0</v>
      </c>
      <c r="G358" s="2">
        <f t="shared" si="8"/>
        <v>27676.789140000001</v>
      </c>
      <c r="H358" s="2">
        <f t="shared" si="9"/>
        <v>0.6400000000030559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1458.32</v>
      </c>
      <c r="D364" s="1">
        <f>'PR-RAS'!E369</f>
        <v>4449.54</v>
      </c>
      <c r="E364" s="1">
        <v>0</v>
      </c>
      <c r="F364" s="1">
        <v>0</v>
      </c>
      <c r="G364" s="2">
        <f t="shared" si="8"/>
        <v>3759.7361999999998</v>
      </c>
      <c r="H364" s="2">
        <f t="shared" si="9"/>
        <v>0.77999999999997272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942.03</v>
      </c>
      <c r="D365" s="1">
        <f>'PR-RAS'!E370</f>
        <v>398.04</v>
      </c>
      <c r="E365" s="1">
        <v>0</v>
      </c>
      <c r="F365" s="1">
        <v>0</v>
      </c>
      <c r="G365" s="2">
        <f t="shared" si="8"/>
        <v>632.67204000000004</v>
      </c>
      <c r="H365" s="2">
        <f t="shared" si="9"/>
        <v>6.9999999999993179E-2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516.29</v>
      </c>
      <c r="D371" s="1">
        <f>'PR-RAS'!E376</f>
        <v>4051.5</v>
      </c>
      <c r="E371" s="1">
        <v>0</v>
      </c>
      <c r="F371" s="1">
        <v>0</v>
      </c>
      <c r="G371" s="2">
        <f t="shared" si="8"/>
        <v>3189.1373000000003</v>
      </c>
      <c r="H371" s="2">
        <f t="shared" si="9"/>
        <v>0.78999999999996362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22891.26</v>
      </c>
      <c r="D378" s="1">
        <f>'PR-RAS'!E383</f>
        <v>22138.68</v>
      </c>
      <c r="E378" s="1">
        <v>0</v>
      </c>
      <c r="F378" s="1">
        <v>0</v>
      </c>
      <c r="G378" s="2">
        <f t="shared" si="8"/>
        <v>25322.569739999999</v>
      </c>
      <c r="H378" s="2">
        <f t="shared" si="9"/>
        <v>0.57999999999810825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22891.26</v>
      </c>
      <c r="D379" s="1">
        <f>'PR-RAS'!E384</f>
        <v>22138.68</v>
      </c>
      <c r="E379" s="1">
        <v>0</v>
      </c>
      <c r="F379" s="1">
        <v>0</v>
      </c>
      <c r="G379" s="2">
        <f t="shared" si="8"/>
        <v>25389.738359999999</v>
      </c>
      <c r="H379" s="2">
        <f t="shared" si="9"/>
        <v>0.57999999999810825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24349.579999999998</v>
      </c>
      <c r="D403" s="1">
        <f>'PR-RAS'!E408</f>
        <v>26588.22</v>
      </c>
      <c r="E403" s="1">
        <v>0</v>
      </c>
      <c r="F403" s="1">
        <v>0</v>
      </c>
      <c r="G403" s="2">
        <f t="shared" si="8"/>
        <v>31165.460040000002</v>
      </c>
      <c r="H403" s="2">
        <f t="shared" si="9"/>
        <v>0.6400000000030559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1127503.5699999998</v>
      </c>
      <c r="D407" s="1">
        <f>'PR-RAS'!E412</f>
        <v>1372575.53</v>
      </c>
      <c r="E407" s="1">
        <v>0</v>
      </c>
      <c r="F407" s="1">
        <v>0</v>
      </c>
      <c r="G407" s="2">
        <f t="shared" si="8"/>
        <v>1572297.77978</v>
      </c>
      <c r="H407" s="2">
        <f t="shared" si="9"/>
        <v>0.90000000013969839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1128327.6100000001</v>
      </c>
      <c r="D408" s="1">
        <f>'PR-RAS'!E413</f>
        <v>1366749.6300000001</v>
      </c>
      <c r="E408" s="1">
        <v>0</v>
      </c>
      <c r="F408" s="1">
        <v>0</v>
      </c>
      <c r="G408" s="2">
        <f t="shared" si="8"/>
        <v>1571763.5360899998</v>
      </c>
      <c r="H408" s="2">
        <f t="shared" si="9"/>
        <v>0.75999999977648258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5825.8999999999069</v>
      </c>
      <c r="E409" s="1">
        <v>0</v>
      </c>
      <c r="F409" s="1">
        <v>0</v>
      </c>
      <c r="G409" s="2">
        <f t="shared" si="8"/>
        <v>4753.9343999999237</v>
      </c>
      <c r="H409" s="2">
        <f t="shared" si="9"/>
        <v>0.10000000009313226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824.04000000027008</v>
      </c>
      <c r="D410" s="1">
        <f>'PR-RAS'!E415</f>
        <v>0</v>
      </c>
      <c r="E410" s="1">
        <v>0</v>
      </c>
      <c r="F410" s="1">
        <v>0</v>
      </c>
      <c r="G410" s="2">
        <f t="shared" si="8"/>
        <v>337.03236000011043</v>
      </c>
      <c r="H410" s="2">
        <f t="shared" si="9"/>
        <v>4.0000000270083547E-2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7338.89</v>
      </c>
      <c r="D411" s="1">
        <f>'PR-RAS'!E416</f>
        <v>6297.03</v>
      </c>
      <c r="E411" s="1">
        <v>0</v>
      </c>
      <c r="F411" s="1">
        <v>0</v>
      </c>
      <c r="G411" s="2">
        <f t="shared" si="8"/>
        <v>8172.5095000000001</v>
      </c>
      <c r="H411" s="2">
        <f t="shared" si="9"/>
        <v>0.13999999999941792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3644.52</v>
      </c>
      <c r="D413" s="1">
        <f>'PR-RAS'!E418</f>
        <v>3644.52</v>
      </c>
      <c r="E413" s="1">
        <v>0</v>
      </c>
      <c r="F413" s="1">
        <v>0</v>
      </c>
      <c r="G413" s="2">
        <f t="shared" si="8"/>
        <v>4504.6267199999993</v>
      </c>
      <c r="H413" s="2">
        <f t="shared" si="9"/>
        <v>0.96000000000003638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1127503.5699999998</v>
      </c>
      <c r="D633" s="1">
        <f>'PR-RAS'!E639</f>
        <v>1372575.53</v>
      </c>
      <c r="E633" s="1">
        <v>0</v>
      </c>
      <c r="F633" s="1">
        <v>0</v>
      </c>
      <c r="G633" s="2">
        <f t="shared" si="10"/>
        <v>2447517.7261600001</v>
      </c>
      <c r="H633" s="2">
        <f t="shared" si="11"/>
        <v>0.90000000013969839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1128327.6100000001</v>
      </c>
      <c r="D634" s="1">
        <f>'PR-RAS'!E640</f>
        <v>1366749.6300000001</v>
      </c>
      <c r="E634" s="1">
        <v>0</v>
      </c>
      <c r="F634" s="1">
        <v>0</v>
      </c>
      <c r="G634" s="2">
        <f t="shared" si="10"/>
        <v>2444536.4087100001</v>
      </c>
      <c r="H634" s="2">
        <f t="shared" si="11"/>
        <v>0.75999999977648258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5825.8999999999069</v>
      </c>
      <c r="E635" s="1">
        <v>0</v>
      </c>
      <c r="F635" s="1">
        <v>0</v>
      </c>
      <c r="G635" s="2">
        <f t="shared" si="10"/>
        <v>7387.2411999998822</v>
      </c>
      <c r="H635" s="2">
        <f t="shared" si="11"/>
        <v>0.10000000009313226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824.04000000027008</v>
      </c>
      <c r="D636" s="1">
        <f>'PR-RAS'!E642</f>
        <v>0</v>
      </c>
      <c r="E636" s="1">
        <v>0</v>
      </c>
      <c r="F636" s="1">
        <v>0</v>
      </c>
      <c r="G636" s="2">
        <f t="shared" si="10"/>
        <v>523.26540000017155</v>
      </c>
      <c r="H636" s="2">
        <f t="shared" si="11"/>
        <v>4.0000000270083547E-2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7338.89</v>
      </c>
      <c r="D637" s="1">
        <f>'PR-RAS'!E643</f>
        <v>6297.03</v>
      </c>
      <c r="E637" s="1">
        <v>0</v>
      </c>
      <c r="F637" s="1">
        <v>0</v>
      </c>
      <c r="G637" s="2">
        <f t="shared" si="10"/>
        <v>12677.3562</v>
      </c>
      <c r="H637" s="2">
        <f t="shared" si="11"/>
        <v>0.13999999999941792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6514.8499999997302</v>
      </c>
      <c r="D639" s="1">
        <f>'PR-RAS'!E645</f>
        <v>12122.929999999906</v>
      </c>
      <c r="E639" s="1">
        <v>0</v>
      </c>
      <c r="F639" s="1">
        <v>0</v>
      </c>
      <c r="G639" s="2">
        <f t="shared" si="10"/>
        <v>19625.332979999708</v>
      </c>
      <c r="H639" s="2">
        <f t="shared" si="11"/>
        <v>0.22000000036405254</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76807.64</v>
      </c>
      <c r="D641" s="1">
        <f>'PR-RAS'!E647</f>
        <v>93804.68</v>
      </c>
      <c r="E641" s="1">
        <v>0</v>
      </c>
      <c r="F641" s="1">
        <v>0</v>
      </c>
      <c r="G641" s="2">
        <f t="shared" si="10"/>
        <v>169226.88</v>
      </c>
      <c r="H641" s="2">
        <f t="shared" si="11"/>
        <v>0.680000000007567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0.04</v>
      </c>
      <c r="D642" s="1">
        <f>'PR-RAS'!E649</f>
        <v>0.02</v>
      </c>
      <c r="E642" s="1">
        <v>0</v>
      </c>
      <c r="F642" s="1">
        <v>0</v>
      </c>
      <c r="G642" s="2">
        <f t="shared" si="10"/>
        <v>5.1279999999999999E-2</v>
      </c>
      <c r="H642" s="2">
        <f t="shared" si="11"/>
        <v>0.06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225.63</v>
      </c>
      <c r="D643" s="1">
        <f>'PR-RAS'!E650</f>
        <v>0</v>
      </c>
      <c r="E643" s="1">
        <v>0</v>
      </c>
      <c r="F643" s="1">
        <v>0</v>
      </c>
      <c r="G643" s="2">
        <f t="shared" si="10"/>
        <v>144.85445999999999</v>
      </c>
      <c r="H643" s="2">
        <f t="shared" si="11"/>
        <v>0.37000000000000455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225.63</v>
      </c>
      <c r="D644" s="1">
        <f>'PR-RAS'!E651</f>
        <v>0</v>
      </c>
      <c r="E644" s="1">
        <v>0</v>
      </c>
      <c r="F644" s="1">
        <v>0</v>
      </c>
      <c r="G644" s="2">
        <f t="shared" si="10"/>
        <v>145.08009000000001</v>
      </c>
      <c r="H644" s="2">
        <f t="shared" si="11"/>
        <v>0.37000000000000455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3.9999999999992042E-2</v>
      </c>
      <c r="D645" s="1">
        <f>'PR-RAS'!E652</f>
        <v>0.02</v>
      </c>
      <c r="E645" s="1">
        <v>0</v>
      </c>
      <c r="F645" s="1">
        <v>0</v>
      </c>
      <c r="G645" s="2">
        <f t="shared" si="10"/>
        <v>5.1519999999994882E-2</v>
      </c>
      <c r="H645" s="2">
        <f t="shared" si="11"/>
        <v>5.9999999999992046E-2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59</v>
      </c>
      <c r="D647" s="1">
        <f>'PR-RAS'!E654</f>
        <v>58</v>
      </c>
      <c r="E647" s="1">
        <v>0</v>
      </c>
      <c r="F647" s="1">
        <v>0</v>
      </c>
      <c r="G647" s="2">
        <f t="shared" si="10"/>
        <v>113.05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980094.07</v>
      </c>
      <c r="D668" s="1">
        <f>'PR-RAS'!E675</f>
        <v>1210486.6100000001</v>
      </c>
      <c r="E668" s="1">
        <v>0</v>
      </c>
      <c r="F668" s="1">
        <v>0</v>
      </c>
      <c r="G668" s="2">
        <f t="shared" si="10"/>
        <v>2268511.8824300002</v>
      </c>
      <c r="H668" s="2">
        <f t="shared" si="11"/>
        <v>0.45999999984633178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27924.799999999999</v>
      </c>
      <c r="E687" s="1">
        <v>0</v>
      </c>
      <c r="F687" s="1">
        <v>0</v>
      </c>
      <c r="G687" s="2">
        <f t="shared" si="10"/>
        <v>38312.825600000004</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132.72</v>
      </c>
      <c r="D705" s="1">
        <f>'PR-RAS'!E712</f>
        <v>0</v>
      </c>
      <c r="E705" s="1">
        <v>0</v>
      </c>
      <c r="F705" s="1">
        <v>0</v>
      </c>
      <c r="G705" s="2">
        <f t="shared" si="10"/>
        <v>93.434879999999993</v>
      </c>
      <c r="H705" s="2">
        <f t="shared" si="11"/>
        <v>0.28000000000000114</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2186.73</v>
      </c>
      <c r="D709" s="1">
        <f>'PR-RAS'!E716</f>
        <v>2222.2399999999998</v>
      </c>
      <c r="E709" s="1">
        <v>0</v>
      </c>
      <c r="F709" s="1">
        <v>0</v>
      </c>
      <c r="G709" s="2">
        <f t="shared" si="10"/>
        <v>4694.8966799999989</v>
      </c>
      <c r="H709" s="2">
        <f t="shared" si="11"/>
        <v>0.50999999999976353</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2901.73</v>
      </c>
      <c r="D710" s="1">
        <f>'PR-RAS'!E717</f>
        <v>1430.82</v>
      </c>
      <c r="E710" s="1">
        <v>0</v>
      </c>
      <c r="F710" s="1">
        <v>0</v>
      </c>
      <c r="G710" s="2">
        <f t="shared" si="10"/>
        <v>4086.2293299999997</v>
      </c>
      <c r="H710" s="2">
        <f t="shared" si="11"/>
        <v>0.45000000000004547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20403.400000000001</v>
      </c>
      <c r="D711" s="1">
        <f>'PR-RAS'!E718</f>
        <v>22205.02</v>
      </c>
      <c r="E711" s="1">
        <v>0</v>
      </c>
      <c r="F711" s="1">
        <v>0</v>
      </c>
      <c r="G711" s="2">
        <f t="shared" si="10"/>
        <v>46017.542399999998</v>
      </c>
      <c r="H711" s="2">
        <f t="shared" si="11"/>
        <v>0.42000000000189175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1371.69</v>
      </c>
      <c r="D713" s="1">
        <f>'PR-RAS'!E720</f>
        <v>2493.66</v>
      </c>
      <c r="E713" s="1">
        <v>0</v>
      </c>
      <c r="F713" s="1">
        <v>0</v>
      </c>
      <c r="G713" s="2">
        <f t="shared" si="10"/>
        <v>4527.6151200000004</v>
      </c>
      <c r="H713" s="2">
        <f t="shared" si="11"/>
        <v>0.65000000000009095</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162.68</v>
      </c>
      <c r="D715" s="1">
        <f>'PR-RAS'!E722</f>
        <v>57.25</v>
      </c>
      <c r="E715" s="1">
        <v>0</v>
      </c>
      <c r="F715" s="1">
        <v>0</v>
      </c>
      <c r="G715" s="2">
        <f t="shared" si="10"/>
        <v>197.90652</v>
      </c>
      <c r="H715" s="2">
        <f t="shared" si="11"/>
        <v>0.56999999999999318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33630.82</v>
      </c>
      <c r="D821" s="1">
        <f>'PR-RAS'!E828</f>
        <v>34737.85</v>
      </c>
      <c r="E821" s="1">
        <v>0</v>
      </c>
      <c r="F821" s="1">
        <v>0</v>
      </c>
      <c r="G821" s="2">
        <f t="shared" si="18"/>
        <v>84547.34639999998</v>
      </c>
      <c r="H821" s="2">
        <f t="shared" si="19"/>
        <v>0.33000000000174623</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1722861.73</v>
      </c>
      <c r="D984" s="6">
        <f>BILANCA!E6</f>
        <v>1728580.73</v>
      </c>
      <c r="E984" s="6">
        <v>0</v>
      </c>
      <c r="F984" s="6">
        <v>0</v>
      </c>
      <c r="G984" s="7">
        <f t="shared" ref="G984:G1241" si="22">B984/1000*C984+B984/500*D984</f>
        <v>5180.0231899999999</v>
      </c>
      <c r="H984" s="7">
        <f t="shared" si="19"/>
        <v>0.5400000000372529</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1626328.4</v>
      </c>
      <c r="D985" s="1">
        <f>BILANCA!E7</f>
        <v>1604574.61</v>
      </c>
      <c r="E985" s="1">
        <v>0</v>
      </c>
      <c r="F985" s="1">
        <v>0</v>
      </c>
      <c r="G985" s="2">
        <f t="shared" si="22"/>
        <v>9670.9552399999993</v>
      </c>
      <c r="H985" s="2">
        <f t="shared" si="19"/>
        <v>0.78999999980442226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18748.75</v>
      </c>
      <c r="D986" s="1">
        <f>BILANCA!E8</f>
        <v>18748.75</v>
      </c>
      <c r="E986" s="1">
        <v>0</v>
      </c>
      <c r="F986" s="1">
        <v>0</v>
      </c>
      <c r="G986" s="2">
        <f t="shared" si="22"/>
        <v>168.73875000000001</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18748.75</v>
      </c>
      <c r="D987" s="1">
        <f>BILANCA!E9</f>
        <v>18748.75</v>
      </c>
      <c r="E987" s="1">
        <v>0</v>
      </c>
      <c r="F987" s="1">
        <v>0</v>
      </c>
      <c r="G987" s="2">
        <f t="shared" si="22"/>
        <v>224.98500000000001</v>
      </c>
      <c r="H987" s="2">
        <f t="shared" si="19"/>
        <v>0.5</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1598485.8499999999</v>
      </c>
      <c r="D990" s="1">
        <f>BILANCA!E12</f>
        <v>1576732.06</v>
      </c>
      <c r="E990" s="1">
        <v>0</v>
      </c>
      <c r="F990" s="1">
        <v>0</v>
      </c>
      <c r="G990" s="2">
        <f t="shared" si="22"/>
        <v>33263.649789999996</v>
      </c>
      <c r="H990" s="2">
        <f t="shared" si="19"/>
        <v>0.21000000019557774</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1586462.71</v>
      </c>
      <c r="D991" s="1">
        <f>BILANCA!E13</f>
        <v>1558829.2600000002</v>
      </c>
      <c r="E991" s="1">
        <v>0</v>
      </c>
      <c r="F991" s="1">
        <v>0</v>
      </c>
      <c r="G991" s="2">
        <f t="shared" si="22"/>
        <v>37632.969840000005</v>
      </c>
      <c r="H991" s="2">
        <f t="shared" si="19"/>
        <v>0.55000000027939677</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2210676.58</v>
      </c>
      <c r="D993" s="1">
        <f>BILANCA!E15</f>
        <v>2210676.58</v>
      </c>
      <c r="E993" s="1">
        <v>0</v>
      </c>
      <c r="F993" s="1">
        <v>0</v>
      </c>
      <c r="G993" s="2">
        <f t="shared" si="22"/>
        <v>66320.29740000001</v>
      </c>
      <c r="H993" s="2">
        <f t="shared" si="19"/>
        <v>0.83999999985098839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624213.87</v>
      </c>
      <c r="D996" s="1">
        <f>BILANCA!E18</f>
        <v>651847.31999999995</v>
      </c>
      <c r="E996" s="1">
        <v>0</v>
      </c>
      <c r="F996" s="1">
        <v>0</v>
      </c>
      <c r="G996" s="2">
        <f t="shared" si="22"/>
        <v>25062.810629999996</v>
      </c>
      <c r="H996" s="2">
        <f t="shared" si="19"/>
        <v>0.44999999995343387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11937.239999999991</v>
      </c>
      <c r="D997" s="1">
        <f>BILANCA!E19</f>
        <v>17816.920000000042</v>
      </c>
      <c r="E997" s="1">
        <v>0</v>
      </c>
      <c r="F997" s="1">
        <v>0</v>
      </c>
      <c r="G997" s="2">
        <f t="shared" si="22"/>
        <v>665.99512000000107</v>
      </c>
      <c r="H997" s="2">
        <f t="shared" si="19"/>
        <v>0.31999999994877726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100211.15</v>
      </c>
      <c r="D998" s="1">
        <f>BILANCA!E20</f>
        <v>148931.79</v>
      </c>
      <c r="E998" s="1">
        <v>0</v>
      </c>
      <c r="F998" s="1">
        <v>0</v>
      </c>
      <c r="G998" s="2">
        <f t="shared" si="22"/>
        <v>5971.1209500000004</v>
      </c>
      <c r="H998" s="2">
        <f t="shared" si="19"/>
        <v>0.35999999998603016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782.59</v>
      </c>
      <c r="D999" s="1">
        <f>BILANCA!E21</f>
        <v>782.59</v>
      </c>
      <c r="E999" s="1">
        <v>0</v>
      </c>
      <c r="F999" s="1">
        <v>0</v>
      </c>
      <c r="G999" s="2">
        <f t="shared" si="22"/>
        <v>37.564320000000002</v>
      </c>
      <c r="H999" s="2">
        <f t="shared" si="19"/>
        <v>0.81999999999993634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11806.26</v>
      </c>
      <c r="D1000" s="1">
        <f>BILANCA!E22</f>
        <v>11806.26</v>
      </c>
      <c r="E1000" s="1">
        <v>0</v>
      </c>
      <c r="F1000" s="1">
        <v>0</v>
      </c>
      <c r="G1000" s="2">
        <f t="shared" si="22"/>
        <v>602.11926000000005</v>
      </c>
      <c r="H1000" s="2">
        <f t="shared" si="19"/>
        <v>0.52000000000043656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129061.41</v>
      </c>
      <c r="D1003" s="1">
        <f>BILANCA!E25</f>
        <v>129061.41</v>
      </c>
      <c r="E1003" s="1">
        <v>0</v>
      </c>
      <c r="F1003" s="1">
        <v>0</v>
      </c>
      <c r="G1003" s="2">
        <f t="shared" si="22"/>
        <v>7743.6846000000005</v>
      </c>
      <c r="H1003" s="2">
        <f t="shared" si="19"/>
        <v>0.82000000000698492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59587.64</v>
      </c>
      <c r="D1004" s="1">
        <f>BILANCA!E26</f>
        <v>58099.23</v>
      </c>
      <c r="E1004" s="1">
        <v>0</v>
      </c>
      <c r="F1004" s="1">
        <v>0</v>
      </c>
      <c r="G1004" s="2">
        <f t="shared" si="22"/>
        <v>3691.5081</v>
      </c>
      <c r="H1004" s="2">
        <f t="shared" si="19"/>
        <v>0.5900000000037835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289511.81</v>
      </c>
      <c r="D1006" s="1">
        <f>BILANCA!E28</f>
        <v>330864.36</v>
      </c>
      <c r="E1006" s="1">
        <v>0</v>
      </c>
      <c r="F1006" s="1">
        <v>0</v>
      </c>
      <c r="G1006" s="2">
        <f t="shared" si="22"/>
        <v>21878.532189999998</v>
      </c>
      <c r="H1006" s="2">
        <f t="shared" si="19"/>
        <v>0.54999999998835847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85.899999999994179</v>
      </c>
      <c r="D1013" s="1">
        <f>BILANCA!E35</f>
        <v>85.880000000004657</v>
      </c>
      <c r="E1013" s="1">
        <v>0</v>
      </c>
      <c r="F1013" s="1">
        <v>0</v>
      </c>
      <c r="G1013" s="2">
        <f t="shared" si="22"/>
        <v>7.7298000000001039</v>
      </c>
      <c r="H1013" s="2">
        <f t="shared" si="19"/>
        <v>0.22000000000116415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129158.01</v>
      </c>
      <c r="D1014" s="1">
        <f>BILANCA!E36</f>
        <v>151296.68</v>
      </c>
      <c r="E1014" s="1">
        <v>0</v>
      </c>
      <c r="F1014" s="1">
        <v>0</v>
      </c>
      <c r="G1014" s="2">
        <f t="shared" si="22"/>
        <v>13384.29247</v>
      </c>
      <c r="H1014" s="2">
        <f t="shared" si="19"/>
        <v>0.33000000000174623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129072.11</v>
      </c>
      <c r="D1018" s="1">
        <f>BILANCA!E40</f>
        <v>151210.79999999999</v>
      </c>
      <c r="E1018" s="1">
        <v>0</v>
      </c>
      <c r="F1018" s="1">
        <v>0</v>
      </c>
      <c r="G1018" s="2">
        <f t="shared" si="22"/>
        <v>15102.279849999999</v>
      </c>
      <c r="H1018" s="2">
        <f t="shared" si="19"/>
        <v>0.31000000001222361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34085.800000000003</v>
      </c>
      <c r="D1032" s="1">
        <f>BILANCA!E54</f>
        <v>37816.74</v>
      </c>
      <c r="E1032" s="1">
        <v>0</v>
      </c>
      <c r="F1032" s="1">
        <v>0</v>
      </c>
      <c r="G1032" s="2">
        <f t="shared" si="22"/>
        <v>5376.2447200000006</v>
      </c>
      <c r="H1032" s="2">
        <f t="shared" si="19"/>
        <v>0.45999999999912689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34085.800000000003</v>
      </c>
      <c r="D1033" s="1">
        <f>BILANCA!E55</f>
        <v>37816.74</v>
      </c>
      <c r="E1033" s="1">
        <v>0</v>
      </c>
      <c r="F1033" s="1">
        <v>0</v>
      </c>
      <c r="G1033" s="2">
        <f t="shared" si="22"/>
        <v>5485.9639999999999</v>
      </c>
      <c r="H1033" s="2">
        <f t="shared" si="19"/>
        <v>0.45999999999912689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9093.7999999999993</v>
      </c>
      <c r="D1034" s="1">
        <f>BILANCA!E56</f>
        <v>9093.7999999999993</v>
      </c>
      <c r="E1034" s="1">
        <v>0</v>
      </c>
      <c r="F1034" s="1">
        <v>0</v>
      </c>
      <c r="G1034" s="2">
        <f t="shared" si="22"/>
        <v>1391.3513999999998</v>
      </c>
      <c r="H1034" s="2">
        <f t="shared" si="19"/>
        <v>0.40000000000145519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9093.7999999999993</v>
      </c>
      <c r="D1039" s="1">
        <f>BILANCA!E61</f>
        <v>9093.7999999999993</v>
      </c>
      <c r="E1039" s="1">
        <v>0</v>
      </c>
      <c r="F1039" s="1">
        <v>0</v>
      </c>
      <c r="G1039" s="2">
        <f t="shared" si="22"/>
        <v>1527.7583999999999</v>
      </c>
      <c r="H1039" s="2">
        <f t="shared" si="19"/>
        <v>0.40000000000145519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96533.33</v>
      </c>
      <c r="D1046" s="1">
        <f>BILANCA!E68</f>
        <v>124006.12</v>
      </c>
      <c r="E1046" s="1">
        <v>0</v>
      </c>
      <c r="F1046" s="1">
        <v>0</v>
      </c>
      <c r="G1046" s="2">
        <f t="shared" si="22"/>
        <v>21706.370909999998</v>
      </c>
      <c r="H1046" s="2">
        <f t="shared" si="19"/>
        <v>0.44999999999708962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0.04</v>
      </c>
      <c r="D1047" s="1">
        <f>BILANCA!E69</f>
        <v>0.02</v>
      </c>
      <c r="E1047" s="1">
        <v>0</v>
      </c>
      <c r="F1047" s="1">
        <v>0</v>
      </c>
      <c r="G1047" s="2">
        <f t="shared" si="22"/>
        <v>5.1200000000000004E-3</v>
      </c>
      <c r="H1047" s="2">
        <f t="shared" si="19"/>
        <v>0.06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0.04</v>
      </c>
      <c r="D1054" s="1">
        <f>BILANCA!E76</f>
        <v>0.02</v>
      </c>
      <c r="E1054" s="1">
        <v>0</v>
      </c>
      <c r="F1054" s="1">
        <v>0</v>
      </c>
      <c r="G1054" s="2">
        <f t="shared" si="22"/>
        <v>5.6799999999999993E-3</v>
      </c>
      <c r="H1054" s="2">
        <f t="shared" si="19"/>
        <v>0.06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5562</v>
      </c>
      <c r="D1056" s="1">
        <f>BILANCA!E78</f>
        <v>4550.04</v>
      </c>
      <c r="E1056" s="1">
        <v>0</v>
      </c>
      <c r="F1056" s="1">
        <v>0</v>
      </c>
      <c r="G1056" s="2">
        <f t="shared" si="22"/>
        <v>1070.3318399999998</v>
      </c>
      <c r="H1056" s="2">
        <f t="shared" si="19"/>
        <v>3.999999999996362E-2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5562</v>
      </c>
      <c r="D1064" s="1">
        <f>BILANCA!E86</f>
        <v>4550.04</v>
      </c>
      <c r="E1064" s="1">
        <v>0</v>
      </c>
      <c r="F1064" s="1">
        <v>0</v>
      </c>
      <c r="G1064" s="2">
        <f t="shared" si="22"/>
        <v>1187.6284800000001</v>
      </c>
      <c r="H1064" s="2">
        <f t="shared" si="19"/>
        <v>3.999999999996362E-2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14163.65</v>
      </c>
      <c r="D1124" s="1">
        <f>BILANCA!E146</f>
        <v>25651.38</v>
      </c>
      <c r="E1124" s="1">
        <v>0</v>
      </c>
      <c r="F1124" s="1">
        <v>0</v>
      </c>
      <c r="G1124" s="2">
        <f t="shared" si="22"/>
        <v>9230.7638100000004</v>
      </c>
      <c r="H1124" s="2">
        <f t="shared" si="23"/>
        <v>0.73000000000138243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3244.6</v>
      </c>
      <c r="D1127" s="1">
        <f>BILANCA!E149</f>
        <v>0</v>
      </c>
      <c r="E1127" s="1">
        <v>0</v>
      </c>
      <c r="F1127" s="1">
        <v>0</v>
      </c>
      <c r="G1127" s="2">
        <f t="shared" si="22"/>
        <v>467.22239999999994</v>
      </c>
      <c r="H1127" s="2">
        <f t="shared" si="23"/>
        <v>0.40000000000009095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3244.6</v>
      </c>
      <c r="D1135" s="1">
        <f>BILANCA!E157</f>
        <v>0</v>
      </c>
      <c r="E1135" s="1">
        <v>0</v>
      </c>
      <c r="F1135" s="1">
        <v>0</v>
      </c>
      <c r="G1135" s="2">
        <f t="shared" si="22"/>
        <v>493.17919999999998</v>
      </c>
      <c r="H1135" s="2">
        <f t="shared" si="23"/>
        <v>0.40000000000009095</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10919.05</v>
      </c>
      <c r="D1139" s="1">
        <f>BILANCA!E161</f>
        <v>25651.38</v>
      </c>
      <c r="E1139" s="1">
        <v>0</v>
      </c>
      <c r="F1139" s="1">
        <v>0</v>
      </c>
      <c r="G1139" s="2">
        <f t="shared" si="22"/>
        <v>9706.6023600000008</v>
      </c>
      <c r="H1139" s="2">
        <f t="shared" si="23"/>
        <v>0.43000000000029104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76807.64</v>
      </c>
      <c r="D1148" s="1">
        <f>BILANCA!E170</f>
        <v>93804.68</v>
      </c>
      <c r="E1148" s="1">
        <v>0</v>
      </c>
      <c r="F1148" s="1">
        <v>0</v>
      </c>
      <c r="G1148" s="2">
        <f t="shared" si="22"/>
        <v>43628.805</v>
      </c>
      <c r="H1148" s="2">
        <f t="shared" si="23"/>
        <v>0.680000000007567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133</v>
      </c>
      <c r="E1149" s="1">
        <v>0</v>
      </c>
      <c r="F1149" s="1">
        <v>0</v>
      </c>
      <c r="G1149" s="2">
        <f t="shared" si="22"/>
        <v>44.155999999999999</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76807.64</v>
      </c>
      <c r="D1151" s="1">
        <f>BILANCA!E173</f>
        <v>93671.679999999993</v>
      </c>
      <c r="E1151" s="1">
        <v>0</v>
      </c>
      <c r="F1151" s="1">
        <v>0</v>
      </c>
      <c r="G1151" s="2">
        <f t="shared" si="22"/>
        <v>44377.368000000002</v>
      </c>
      <c r="H1151" s="2">
        <f t="shared" si="23"/>
        <v>0.680000000007567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1722861.7300000002</v>
      </c>
      <c r="D1152" s="1">
        <f>BILANCA!E175</f>
        <v>1728580.73</v>
      </c>
      <c r="E1152" s="1">
        <v>0</v>
      </c>
      <c r="F1152" s="1">
        <v>0</v>
      </c>
      <c r="G1152" s="2">
        <f t="shared" si="22"/>
        <v>875423.91911000013</v>
      </c>
      <c r="H1152" s="2">
        <f t="shared" si="23"/>
        <v>0.53999999980442226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89521.49</v>
      </c>
      <c r="D1153" s="1">
        <f>BILANCA!E176</f>
        <v>115030.68</v>
      </c>
      <c r="E1153" s="1">
        <v>0</v>
      </c>
      <c r="F1153" s="1">
        <v>0</v>
      </c>
      <c r="G1153" s="2">
        <f t="shared" si="22"/>
        <v>54329.084499999997</v>
      </c>
      <c r="H1153" s="2">
        <f t="shared" si="23"/>
        <v>0.81000000001222361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88903.200000000012</v>
      </c>
      <c r="D1154" s="1">
        <f>BILANCA!E177</f>
        <v>114831.56</v>
      </c>
      <c r="E1154" s="1">
        <v>0</v>
      </c>
      <c r="F1154" s="1">
        <v>0</v>
      </c>
      <c r="G1154" s="2">
        <f t="shared" si="22"/>
        <v>54474.840720000007</v>
      </c>
      <c r="H1154" s="2">
        <f t="shared" si="23"/>
        <v>0.64000000001396984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76303.16</v>
      </c>
      <c r="D1155" s="1">
        <f>BILANCA!E178</f>
        <v>92631.09</v>
      </c>
      <c r="E1155" s="1">
        <v>0</v>
      </c>
      <c r="F1155" s="1">
        <v>0</v>
      </c>
      <c r="G1155" s="2">
        <f t="shared" si="22"/>
        <v>44989.238479999993</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8120.63</v>
      </c>
      <c r="D1156" s="1">
        <f>BILANCA!E179</f>
        <v>17883.63</v>
      </c>
      <c r="E1156" s="1">
        <v>0</v>
      </c>
      <c r="F1156" s="1">
        <v>0</v>
      </c>
      <c r="G1156" s="2">
        <f t="shared" si="22"/>
        <v>7592.6049699999994</v>
      </c>
      <c r="H1156" s="2">
        <f t="shared" si="23"/>
        <v>0.73999999999887223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25.41</v>
      </c>
      <c r="D1157" s="1">
        <f>BILANCA!E180</f>
        <v>28.52</v>
      </c>
      <c r="E1157" s="1">
        <v>0</v>
      </c>
      <c r="F1157" s="1">
        <v>0</v>
      </c>
      <c r="G1157" s="2">
        <f t="shared" si="22"/>
        <v>14.346299999999999</v>
      </c>
      <c r="H1157" s="2">
        <f t="shared" si="23"/>
        <v>0.89000000000000057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25.41</v>
      </c>
      <c r="D1160" s="1">
        <f>BILANCA!E183</f>
        <v>28.52</v>
      </c>
      <c r="E1160" s="1">
        <v>0</v>
      </c>
      <c r="F1160" s="1">
        <v>0</v>
      </c>
      <c r="G1160" s="2">
        <f t="shared" si="22"/>
        <v>14.593649999999998</v>
      </c>
      <c r="H1160" s="2">
        <f t="shared" si="23"/>
        <v>0.89000000000000057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4454</v>
      </c>
      <c r="D1165" s="1">
        <f>BILANCA!E188</f>
        <v>4288.32</v>
      </c>
      <c r="E1165" s="1">
        <v>0</v>
      </c>
      <c r="F1165" s="1">
        <v>0</v>
      </c>
      <c r="G1165" s="2">
        <f t="shared" si="22"/>
        <v>2371.5764799999997</v>
      </c>
      <c r="H1165" s="2">
        <f t="shared" si="23"/>
        <v>0.31999999999970896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618.29</v>
      </c>
      <c r="D1166" s="1">
        <f>BILANCA!E189</f>
        <v>199.12</v>
      </c>
      <c r="E1166" s="1">
        <v>0</v>
      </c>
      <c r="F1166" s="1">
        <v>0</v>
      </c>
      <c r="G1166" s="2">
        <f t="shared" si="22"/>
        <v>186.02499</v>
      </c>
      <c r="H1166" s="2">
        <f t="shared" si="23"/>
        <v>0.40999999999996817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1633340.2400000002</v>
      </c>
      <c r="D1214" s="1">
        <f>BILANCA!E237</f>
        <v>1613550.05</v>
      </c>
      <c r="E1214" s="1">
        <v>0</v>
      </c>
      <c r="F1214" s="1">
        <v>0</v>
      </c>
      <c r="G1214" s="2">
        <f t="shared" si="22"/>
        <v>1122761.7185400003</v>
      </c>
      <c r="H1214" s="2">
        <f t="shared" si="23"/>
        <v>0.29000000027008355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1623180.87</v>
      </c>
      <c r="D1215" s="1">
        <f>BILANCA!E238</f>
        <v>1601427.12</v>
      </c>
      <c r="E1215" s="1">
        <v>0</v>
      </c>
      <c r="F1215" s="1">
        <v>0</v>
      </c>
      <c r="G1215" s="2">
        <f t="shared" si="22"/>
        <v>1119640.1455200003</v>
      </c>
      <c r="H1215" s="2">
        <f t="shared" si="23"/>
        <v>0.25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1623180.87</v>
      </c>
      <c r="D1216" s="1">
        <f>BILANCA!E239</f>
        <v>1601427.12</v>
      </c>
      <c r="E1216" s="1">
        <v>0</v>
      </c>
      <c r="F1216" s="1">
        <v>0</v>
      </c>
      <c r="G1216" s="2">
        <f t="shared" si="22"/>
        <v>1124466.1806300003</v>
      </c>
      <c r="H1216" s="2">
        <f t="shared" si="23"/>
        <v>0.25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1623180.87</v>
      </c>
      <c r="D1217" s="1">
        <f>BILANCA!E240</f>
        <v>1601427.12</v>
      </c>
      <c r="E1217" s="1">
        <v>0</v>
      </c>
      <c r="F1217" s="1">
        <v>0</v>
      </c>
      <c r="G1217" s="2">
        <f t="shared" si="22"/>
        <v>1129292.2157400001</v>
      </c>
      <c r="H1217" s="2">
        <f t="shared" si="23"/>
        <v>0.25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6514.85</v>
      </c>
      <c r="D1222" s="1">
        <f>BILANCA!E245</f>
        <v>12122.93</v>
      </c>
      <c r="E1222" s="1">
        <v>0</v>
      </c>
      <c r="F1222" s="1">
        <v>0</v>
      </c>
      <c r="G1222" s="2">
        <f t="shared" si="22"/>
        <v>7351.80969</v>
      </c>
      <c r="H1222" s="2">
        <f t="shared" si="23"/>
        <v>0.21999999999934516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6514.85</v>
      </c>
      <c r="D1223" s="1">
        <f>BILANCA!E246</f>
        <v>12122.93</v>
      </c>
      <c r="E1223" s="1">
        <v>0</v>
      </c>
      <c r="F1223" s="1">
        <v>0</v>
      </c>
      <c r="G1223" s="2">
        <f t="shared" si="22"/>
        <v>7382.5704000000005</v>
      </c>
      <c r="H1223" s="2">
        <f t="shared" si="23"/>
        <v>0.21999999999934516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6514.85</v>
      </c>
      <c r="D1224" s="1">
        <f>BILANCA!E247</f>
        <v>12122.93</v>
      </c>
      <c r="E1224" s="1">
        <v>0</v>
      </c>
      <c r="F1224" s="1">
        <v>0</v>
      </c>
      <c r="G1224" s="2">
        <f t="shared" si="22"/>
        <v>7413.3311100000001</v>
      </c>
      <c r="H1224" s="2">
        <f t="shared" si="23"/>
        <v>0.21999999999934516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3644.52</v>
      </c>
      <c r="D1232" s="1">
        <f>BILANCA!E255</f>
        <v>0</v>
      </c>
      <c r="E1232" s="1">
        <v>0</v>
      </c>
      <c r="F1232" s="1">
        <v>0</v>
      </c>
      <c r="G1232" s="2">
        <f t="shared" si="22"/>
        <v>907.48547999999994</v>
      </c>
      <c r="H1232" s="2">
        <f t="shared" si="23"/>
        <v>0.48000000000001819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64457.62</v>
      </c>
      <c r="D1236" s="1">
        <f>BILANCA!E259</f>
        <v>11517.21</v>
      </c>
      <c r="E1236" s="1">
        <v>0</v>
      </c>
      <c r="F1236" s="1">
        <v>0</v>
      </c>
      <c r="G1236" s="2">
        <f t="shared" si="22"/>
        <v>22135.486120000001</v>
      </c>
      <c r="H1236" s="2">
        <f t="shared" si="23"/>
        <v>0.58999999999650754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64457.62</v>
      </c>
      <c r="D1237" s="1">
        <f>BILANCA!E260</f>
        <v>11517.21</v>
      </c>
      <c r="E1237" s="1">
        <v>0</v>
      </c>
      <c r="F1237" s="1">
        <v>0</v>
      </c>
      <c r="G1237" s="2">
        <f t="shared" si="22"/>
        <v>22222.978159999999</v>
      </c>
      <c r="H1237" s="2">
        <f t="shared" si="23"/>
        <v>0.58999999999650754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14163.65</v>
      </c>
      <c r="D1240" s="1">
        <f>BILANCA!E264</f>
        <v>25651.38</v>
      </c>
      <c r="E1240" s="1">
        <v>0</v>
      </c>
      <c r="F1240" s="1">
        <v>0</v>
      </c>
      <c r="G1240" s="2">
        <f t="shared" si="22"/>
        <v>16824.86737</v>
      </c>
      <c r="H1240" s="2">
        <f t="shared" si="23"/>
        <v>0.73000000000138243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5435.1</v>
      </c>
      <c r="D1244" s="1">
        <f>BILANCA!E268</f>
        <v>4548.1499999999996</v>
      </c>
      <c r="E1244" s="1">
        <v>0</v>
      </c>
      <c r="F1244" s="1">
        <v>0</v>
      </c>
      <c r="G1244" s="2">
        <f t="shared" si="24"/>
        <v>3792.6953999999996</v>
      </c>
      <c r="H1244" s="2">
        <f t="shared" si="23"/>
        <v>0.25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126.9</v>
      </c>
      <c r="D1247" s="1">
        <f>BILANCA!E271</f>
        <v>1.89</v>
      </c>
      <c r="E1247" s="1">
        <v>0</v>
      </c>
      <c r="F1247" s="1">
        <v>0</v>
      </c>
      <c r="G1247" s="2">
        <f t="shared" si="24"/>
        <v>34.499520000000004</v>
      </c>
      <c r="H1247" s="2">
        <f t="shared" si="23"/>
        <v>0.20999999999999441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704.99</v>
      </c>
      <c r="D1262" s="1">
        <f>BILANCA!E286</f>
        <v>25651.38</v>
      </c>
      <c r="E1262" s="1">
        <v>0</v>
      </c>
      <c r="F1262" s="1">
        <v>0</v>
      </c>
      <c r="G1262" s="2">
        <f t="shared" si="24"/>
        <v>14510.162250000001</v>
      </c>
      <c r="H1262" s="2">
        <f t="shared" si="23"/>
        <v>0.39000000000100954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12600.04</v>
      </c>
      <c r="D1263" s="1">
        <f>BILANCA!E287</f>
        <v>22200.47</v>
      </c>
      <c r="E1263" s="1">
        <v>0</v>
      </c>
      <c r="F1263" s="1">
        <v>0</v>
      </c>
      <c r="G1263" s="2">
        <f t="shared" si="24"/>
        <v>15960.274400000002</v>
      </c>
      <c r="H1263" s="2">
        <f t="shared" si="23"/>
        <v>0.51000000000203727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76303.16</v>
      </c>
      <c r="D1264" s="1">
        <f>BILANCA!E288</f>
        <v>92631.09</v>
      </c>
      <c r="E1264" s="1">
        <v>0</v>
      </c>
      <c r="F1264" s="1">
        <v>0</v>
      </c>
      <c r="G1264" s="2">
        <f t="shared" si="24"/>
        <v>73499.860540000009</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618.29</v>
      </c>
      <c r="D1265" s="1">
        <f>BILANCA!E289</f>
        <v>199.12</v>
      </c>
      <c r="E1265" s="1">
        <v>0</v>
      </c>
      <c r="F1265" s="1">
        <v>0</v>
      </c>
      <c r="G1265" s="2">
        <f t="shared" si="24"/>
        <v>286.66145999999992</v>
      </c>
      <c r="H1265" s="2">
        <f t="shared" si="23"/>
        <v>0.40999999999996817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4454</v>
      </c>
      <c r="D1274" s="1">
        <f>BILANCA!E298</f>
        <v>4288.32</v>
      </c>
      <c r="E1274" s="1">
        <v>0</v>
      </c>
      <c r="F1274" s="1">
        <v>0</v>
      </c>
      <c r="G1274" s="2">
        <f t="shared" si="24"/>
        <v>3791.9162399999996</v>
      </c>
      <c r="H1274" s="2">
        <f t="shared" si="23"/>
        <v>0.31999999999970896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1128327.6099999999</v>
      </c>
      <c r="D1408" s="1">
        <f>'RAS-funkcijski'!E114</f>
        <v>1366749.6300000001</v>
      </c>
      <c r="E1408" s="1">
        <v>0</v>
      </c>
      <c r="F1408" s="1">
        <v>0</v>
      </c>
      <c r="G1408" s="2">
        <f t="shared" si="24"/>
        <v>424800.95570000005</v>
      </c>
      <c r="H1408" s="2">
        <f t="shared" si="27"/>
        <v>0.76000000000931323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1103187.95</v>
      </c>
      <c r="D1409" s="1">
        <f>'RAS-funkcijski'!E115</f>
        <v>1276906.32</v>
      </c>
      <c r="E1409" s="1">
        <v>0</v>
      </c>
      <c r="F1409" s="1">
        <v>0</v>
      </c>
      <c r="G1409" s="2">
        <f t="shared" si="24"/>
        <v>405927.06549000001</v>
      </c>
      <c r="H1409" s="2">
        <f t="shared" si="27"/>
        <v>0.37000000011175871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1103187.95</v>
      </c>
      <c r="D1411" s="1">
        <f>'RAS-funkcijski'!E117</f>
        <v>1276906.32</v>
      </c>
      <c r="E1411" s="1">
        <v>0</v>
      </c>
      <c r="F1411" s="1">
        <v>0</v>
      </c>
      <c r="G1411" s="2">
        <f t="shared" si="24"/>
        <v>413241.06667000003</v>
      </c>
      <c r="H1411" s="2">
        <f t="shared" si="27"/>
        <v>0.37000000011175871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25139.66</v>
      </c>
      <c r="D1420" s="1">
        <f>'RAS-funkcijski'!E126</f>
        <v>89843.31</v>
      </c>
      <c r="E1420" s="1">
        <v>0</v>
      </c>
      <c r="F1420" s="1">
        <v>0</v>
      </c>
      <c r="G1420" s="2">
        <f t="shared" si="24"/>
        <v>24988.80616</v>
      </c>
      <c r="H1420" s="2">
        <f t="shared" si="27"/>
        <v>0.64999999999781721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1128327.6099999999</v>
      </c>
      <c r="D1435" s="13">
        <f>'RAS-funkcijski'!E141</f>
        <v>1366749.6300000001</v>
      </c>
      <c r="E1435" s="13">
        <v>0</v>
      </c>
      <c r="F1435" s="13">
        <v>0</v>
      </c>
      <c r="G1435" s="14">
        <f t="shared" si="24"/>
        <v>529070.28119000001</v>
      </c>
      <c r="H1435" s="14">
        <f t="shared" si="27"/>
        <v>0.76000000000931323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51940.32</v>
      </c>
      <c r="D1436" s="6">
        <f>'P-VRIO'!E5</f>
        <v>51940.32</v>
      </c>
      <c r="E1436" s="6">
        <v>0</v>
      </c>
      <c r="F1436" s="6">
        <v>0</v>
      </c>
      <c r="G1436" s="7">
        <f t="shared" si="24"/>
        <v>155.82096000000001</v>
      </c>
      <c r="H1436" s="7">
        <f t="shared" si="27"/>
        <v>0.63999999999941792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51940.32</v>
      </c>
      <c r="D1453" s="1">
        <f>'P-VRIO'!E22</f>
        <v>51940.32</v>
      </c>
      <c r="E1453" s="1">
        <v>0</v>
      </c>
      <c r="F1453" s="1">
        <v>0</v>
      </c>
      <c r="G1453" s="2">
        <f t="shared" si="24"/>
        <v>2804.7772799999998</v>
      </c>
      <c r="H1453" s="2">
        <f t="shared" si="27"/>
        <v>0.63999999999941792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51940.32</v>
      </c>
      <c r="D1454" s="1">
        <f>'P-VRIO'!E23</f>
        <v>51940.32</v>
      </c>
      <c r="E1454" s="1">
        <v>0</v>
      </c>
      <c r="F1454" s="1">
        <v>0</v>
      </c>
      <c r="G1454" s="2">
        <f t="shared" si="24"/>
        <v>2960.5982400000003</v>
      </c>
      <c r="H1454" s="2">
        <f t="shared" si="27"/>
        <v>0.63999999999941792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51940.32</v>
      </c>
      <c r="D1456" s="1">
        <f>'P-VRIO'!E25</f>
        <v>51940.32</v>
      </c>
      <c r="E1456" s="1">
        <v>0</v>
      </c>
      <c r="F1456" s="1">
        <v>0</v>
      </c>
      <c r="G1456" s="2">
        <f t="shared" si="24"/>
        <v>3272.2401600000003</v>
      </c>
      <c r="H1456" s="2">
        <f t="shared" si="27"/>
        <v>0.63999999999941792</v>
      </c>
      <c r="I1456" s="10">
        <f t="shared" si="30"/>
        <v>2094.2337023980954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89521.49</v>
      </c>
      <c r="D1480" s="6"/>
      <c r="E1480" s="6">
        <v>0</v>
      </c>
      <c r="F1480" s="6">
        <v>0</v>
      </c>
      <c r="G1480" s="7">
        <f t="shared" ref="G1480:G1580" si="34">B1480/1000*C1480</f>
        <v>89.52149</v>
      </c>
      <c r="H1480" s="7">
        <f t="shared" ref="H1480:H1580" si="35">ABS(C1480-ROUND(C1480,0))</f>
        <v>0.49000000000523869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1398448.54</v>
      </c>
      <c r="D1481" s="1">
        <v>0</v>
      </c>
      <c r="E1481" s="1">
        <v>0</v>
      </c>
      <c r="F1481" s="1">
        <v>0</v>
      </c>
      <c r="G1481" s="2">
        <f t="shared" si="34"/>
        <v>2796.8970800000002</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1371860.32</v>
      </c>
      <c r="D1483" s="1">
        <v>0</v>
      </c>
      <c r="E1483" s="1">
        <v>0</v>
      </c>
      <c r="F1483" s="1">
        <v>0</v>
      </c>
      <c r="G1483" s="2">
        <f t="shared" si="34"/>
        <v>5487.44128</v>
      </c>
      <c r="H1483" s="2">
        <f t="shared" si="35"/>
        <v>0.32000000006519258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1126136.24</v>
      </c>
      <c r="D1484" s="1">
        <v>0</v>
      </c>
      <c r="E1484" s="1">
        <v>0</v>
      </c>
      <c r="F1484" s="1">
        <v>0</v>
      </c>
      <c r="G1484" s="2">
        <f t="shared" si="34"/>
        <v>5630.6812</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196727.84</v>
      </c>
      <c r="D1485" s="1">
        <v>0</v>
      </c>
      <c r="E1485" s="1">
        <v>0</v>
      </c>
      <c r="F1485" s="1">
        <v>0</v>
      </c>
      <c r="G1485" s="2">
        <f t="shared" si="34"/>
        <v>1180.3670400000001</v>
      </c>
      <c r="H1485" s="2">
        <f t="shared" si="35"/>
        <v>0.16000000000349246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22.19</v>
      </c>
      <c r="D1486" s="1">
        <v>0</v>
      </c>
      <c r="E1486" s="1">
        <v>0</v>
      </c>
      <c r="F1486" s="1">
        <v>0</v>
      </c>
      <c r="G1486" s="2">
        <f t="shared" si="34"/>
        <v>0.15533000000000002</v>
      </c>
      <c r="H1486" s="2">
        <f t="shared" si="35"/>
        <v>0.19000000000000128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34737.85</v>
      </c>
      <c r="D1489" s="1">
        <v>0</v>
      </c>
      <c r="E1489" s="1">
        <v>0</v>
      </c>
      <c r="F1489" s="1">
        <v>0</v>
      </c>
      <c r="G1489" s="2">
        <f t="shared" si="34"/>
        <v>347.37849999999997</v>
      </c>
      <c r="H1489" s="2">
        <f t="shared" si="35"/>
        <v>0.15000000000145519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14236.2</v>
      </c>
      <c r="D1491" s="1">
        <v>0</v>
      </c>
      <c r="E1491" s="1">
        <v>0</v>
      </c>
      <c r="F1491" s="1">
        <v>0</v>
      </c>
      <c r="G1491" s="2">
        <f t="shared" si="34"/>
        <v>170.83440000000002</v>
      </c>
      <c r="H1491" s="2">
        <f t="shared" si="35"/>
        <v>0.2000000000007276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26588.22</v>
      </c>
      <c r="D1492" s="1">
        <v>0</v>
      </c>
      <c r="E1492" s="1">
        <v>0</v>
      </c>
      <c r="F1492" s="1">
        <v>0</v>
      </c>
      <c r="G1492" s="2">
        <f t="shared" si="34"/>
        <v>345.64686</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1372939.35</v>
      </c>
      <c r="D1499" s="1">
        <v>0</v>
      </c>
      <c r="E1499" s="1">
        <v>0</v>
      </c>
      <c r="F1499" s="1">
        <v>0</v>
      </c>
      <c r="G1499" s="2">
        <f t="shared" si="34"/>
        <v>27458.787000000004</v>
      </c>
      <c r="H1499" s="2">
        <f t="shared" si="35"/>
        <v>0.35000000009313226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1345931.9600000002</v>
      </c>
      <c r="D1501" s="1">
        <v>0</v>
      </c>
      <c r="E1501" s="1">
        <v>0</v>
      </c>
      <c r="F1501" s="1">
        <v>0</v>
      </c>
      <c r="G1501" s="2">
        <f t="shared" si="34"/>
        <v>29610.503120000001</v>
      </c>
      <c r="H1501" s="2">
        <f t="shared" si="35"/>
        <v>3.9999999804422259E-2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1109808.31</v>
      </c>
      <c r="D1502" s="1">
        <v>0</v>
      </c>
      <c r="E1502" s="1">
        <v>0</v>
      </c>
      <c r="F1502" s="1">
        <v>0</v>
      </c>
      <c r="G1502" s="2">
        <f t="shared" si="34"/>
        <v>25525.591130000001</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186964.84</v>
      </c>
      <c r="D1503" s="1">
        <v>0</v>
      </c>
      <c r="E1503" s="1">
        <v>0</v>
      </c>
      <c r="F1503" s="1">
        <v>0</v>
      </c>
      <c r="G1503" s="2">
        <f t="shared" si="34"/>
        <v>4487.1561600000005</v>
      </c>
      <c r="H1503" s="2">
        <f t="shared" si="35"/>
        <v>0.16000000000349246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19.079999999999998</v>
      </c>
      <c r="D1504" s="1">
        <v>0</v>
      </c>
      <c r="E1504" s="1">
        <v>0</v>
      </c>
      <c r="F1504" s="1">
        <v>0</v>
      </c>
      <c r="G1504" s="2">
        <f t="shared" si="34"/>
        <v>0.47699999999999998</v>
      </c>
      <c r="H1504" s="2">
        <f t="shared" si="35"/>
        <v>7.9999999999998295E-2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34737.85</v>
      </c>
      <c r="D1507" s="1">
        <v>0</v>
      </c>
      <c r="E1507" s="1">
        <v>0</v>
      </c>
      <c r="F1507" s="1">
        <v>0</v>
      </c>
      <c r="G1507" s="2">
        <f t="shared" si="34"/>
        <v>972.65980000000002</v>
      </c>
      <c r="H1507" s="2">
        <f t="shared" si="35"/>
        <v>0.15000000000145519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14401.88</v>
      </c>
      <c r="D1509" s="1">
        <v>0</v>
      </c>
      <c r="E1509" s="1">
        <v>0</v>
      </c>
      <c r="F1509" s="1">
        <v>0</v>
      </c>
      <c r="G1509" s="2">
        <f t="shared" si="34"/>
        <v>432.05639999999994</v>
      </c>
      <c r="H1509" s="2">
        <f t="shared" si="35"/>
        <v>0.12000000000080036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27007.39</v>
      </c>
      <c r="D1510" s="1">
        <v>0</v>
      </c>
      <c r="E1510" s="1">
        <v>0</v>
      </c>
      <c r="F1510" s="1">
        <v>0</v>
      </c>
      <c r="G1510" s="2">
        <f t="shared" si="34"/>
        <v>837.22908999999993</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115030.67999999993</v>
      </c>
      <c r="D1517" s="1">
        <v>0</v>
      </c>
      <c r="E1517" s="1">
        <v>0</v>
      </c>
      <c r="F1517" s="1">
        <v>0</v>
      </c>
      <c r="G1517" s="2">
        <f t="shared" si="34"/>
        <v>4371.1658399999978</v>
      </c>
      <c r="H1517" s="2">
        <f t="shared" si="35"/>
        <v>0.32000000006519258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22399.59</v>
      </c>
      <c r="D1518" s="1">
        <v>0</v>
      </c>
      <c r="E1518" s="1">
        <v>0</v>
      </c>
      <c r="F1518" s="1">
        <v>0</v>
      </c>
      <c r="G1518" s="2">
        <f t="shared" si="34"/>
        <v>873.58401000000003</v>
      </c>
      <c r="H1518" s="2">
        <f t="shared" si="35"/>
        <v>0.40999999999985448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22200.47</v>
      </c>
      <c r="D1524" s="1">
        <v>0</v>
      </c>
      <c r="E1524" s="1">
        <v>0</v>
      </c>
      <c r="F1524" s="1">
        <v>0</v>
      </c>
      <c r="G1524" s="2">
        <f t="shared" si="34"/>
        <v>999.02115000000003</v>
      </c>
      <c r="H1524" s="2">
        <f t="shared" si="35"/>
        <v>0.47000000000116415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17883.63</v>
      </c>
      <c r="D1530" s="1">
        <v>0</v>
      </c>
      <c r="E1530" s="1">
        <v>0</v>
      </c>
      <c r="F1530" s="1">
        <v>0</v>
      </c>
      <c r="G1530" s="2">
        <f t="shared" si="34"/>
        <v>912.06512999999995</v>
      </c>
      <c r="H1530" s="2">
        <f t="shared" si="35"/>
        <v>0.36999999999898137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17883.63</v>
      </c>
      <c r="D1531" s="1">
        <v>0</v>
      </c>
      <c r="E1531" s="1">
        <v>0</v>
      </c>
      <c r="F1531" s="1">
        <v>0</v>
      </c>
      <c r="G1531" s="2">
        <f t="shared" si="34"/>
        <v>929.94875999999999</v>
      </c>
      <c r="H1531" s="2">
        <f t="shared" si="35"/>
        <v>0.36999999999898137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28.52</v>
      </c>
      <c r="D1535" s="1">
        <v>0</v>
      </c>
      <c r="E1535" s="1">
        <v>0</v>
      </c>
      <c r="F1535" s="1">
        <v>0</v>
      </c>
      <c r="G1535" s="2">
        <f t="shared" si="34"/>
        <v>1.5971200000000001</v>
      </c>
      <c r="H1535" s="2">
        <f t="shared" si="35"/>
        <v>0.48000000000000043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28.52</v>
      </c>
      <c r="D1536" s="1">
        <v>0</v>
      </c>
      <c r="E1536" s="1">
        <v>0</v>
      </c>
      <c r="F1536" s="1">
        <v>0</v>
      </c>
      <c r="G1536" s="2">
        <f t="shared" si="34"/>
        <v>1.62564</v>
      </c>
      <c r="H1536" s="2">
        <f t="shared" si="35"/>
        <v>0.48000000000000043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4288.32</v>
      </c>
      <c r="D1550" s="1">
        <v>0</v>
      </c>
      <c r="E1550" s="1">
        <v>0</v>
      </c>
      <c r="F1550" s="1">
        <v>0</v>
      </c>
      <c r="G1550" s="2">
        <f t="shared" si="34"/>
        <v>304.47071999999997</v>
      </c>
      <c r="H1550" s="2">
        <f t="shared" si="35"/>
        <v>0.31999999999970896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4288.32</v>
      </c>
      <c r="D1551" s="1">
        <v>0</v>
      </c>
      <c r="E1551" s="1">
        <v>0</v>
      </c>
      <c r="F1551" s="1">
        <v>0</v>
      </c>
      <c r="G1551" s="2">
        <f t="shared" si="34"/>
        <v>308.75903999999997</v>
      </c>
      <c r="H1551" s="2">
        <f t="shared" si="35"/>
        <v>0.31999999999970896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199.12</v>
      </c>
      <c r="D1565" s="1">
        <v>0</v>
      </c>
      <c r="E1565" s="1">
        <v>0</v>
      </c>
      <c r="F1565" s="1">
        <v>0</v>
      </c>
      <c r="G1565" s="2">
        <f t="shared" si="34"/>
        <v>17.124319999999997</v>
      </c>
      <c r="H1565" s="2">
        <f t="shared" si="35"/>
        <v>0.12000000000000455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199.12</v>
      </c>
      <c r="D1566" s="1">
        <v>0</v>
      </c>
      <c r="E1566" s="1">
        <v>0</v>
      </c>
      <c r="F1566" s="1">
        <v>0</v>
      </c>
      <c r="G1566" s="2">
        <f t="shared" si="34"/>
        <v>17.323439999999998</v>
      </c>
      <c r="H1566" s="2">
        <f t="shared" si="35"/>
        <v>0.12000000000000455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92631.09</v>
      </c>
      <c r="D1576" s="1">
        <v>0</v>
      </c>
      <c r="E1576" s="1">
        <v>0</v>
      </c>
      <c r="F1576" s="1">
        <v>0</v>
      </c>
      <c r="G1576" s="2">
        <f t="shared" si="34"/>
        <v>8985.2157299999999</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92631.09</v>
      </c>
      <c r="D1578" s="1">
        <v>0</v>
      </c>
      <c r="E1578" s="1">
        <v>0</v>
      </c>
      <c r="F1578" s="1">
        <v>0</v>
      </c>
      <c r="G1578" s="2">
        <f t="shared" si="34"/>
        <v>9170.4779099999996</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3318</v>
      </c>
      <c r="B1" s="381"/>
      <c r="C1" s="381"/>
    </row>
    <row r="2" spans="1:17" ht="33" customHeight="1" x14ac:dyDescent="0.25">
      <c r="A2" s="382" t="s">
        <v>3319</v>
      </c>
      <c r="B2" s="383"/>
      <c r="C2" s="375"/>
      <c r="D2" s="4"/>
      <c r="E2" s="4"/>
      <c r="F2" s="4"/>
      <c r="G2" s="4"/>
      <c r="H2" s="4"/>
      <c r="I2" s="4"/>
      <c r="J2" s="4"/>
      <c r="K2" s="4"/>
      <c r="L2" s="4"/>
      <c r="M2" s="4"/>
      <c r="N2" s="4"/>
      <c r="O2" s="4"/>
      <c r="P2" s="4"/>
      <c r="Q2" s="4"/>
    </row>
    <row r="3" spans="1:17" ht="18.75" customHeight="1" x14ac:dyDescent="0.25">
      <c r="A3" s="302" t="s">
        <v>3320</v>
      </c>
      <c r="B3" s="384" t="s">
        <v>3321</v>
      </c>
      <c r="C3" s="375"/>
      <c r="D3" s="4"/>
      <c r="E3" s="4"/>
      <c r="F3" s="4"/>
      <c r="G3" s="4"/>
      <c r="H3" s="4"/>
      <c r="I3" s="4"/>
      <c r="J3" s="4"/>
      <c r="K3" s="4"/>
      <c r="L3" s="4"/>
      <c r="M3" s="4"/>
      <c r="N3" s="4"/>
      <c r="O3" s="4"/>
      <c r="P3" s="4"/>
      <c r="Q3" s="4"/>
    </row>
    <row r="4" spans="1:17" ht="37.5" hidden="1" customHeight="1" x14ac:dyDescent="0.25">
      <c r="A4" s="303" t="s">
        <v>3322</v>
      </c>
      <c r="B4" s="374" t="s">
        <v>3323</v>
      </c>
      <c r="C4" s="375"/>
      <c r="D4" s="4"/>
      <c r="E4" s="4"/>
      <c r="F4" s="4"/>
      <c r="G4" s="4"/>
      <c r="H4" s="4"/>
      <c r="I4" s="4"/>
      <c r="J4" s="4"/>
      <c r="K4" s="4"/>
      <c r="L4" s="4"/>
      <c r="M4" s="4"/>
      <c r="N4" s="4"/>
      <c r="O4" s="4"/>
      <c r="P4" s="4"/>
      <c r="Q4" s="4"/>
    </row>
    <row r="5" spans="1:17" ht="48" hidden="1" customHeight="1" x14ac:dyDescent="0.25">
      <c r="A5" s="303" t="s">
        <v>3322</v>
      </c>
      <c r="B5" s="374" t="s">
        <v>3324</v>
      </c>
      <c r="C5" s="375"/>
      <c r="D5" s="4"/>
      <c r="E5" s="4"/>
      <c r="F5" s="4"/>
      <c r="G5" s="4"/>
      <c r="H5" s="4"/>
      <c r="I5" s="4"/>
      <c r="J5" s="4"/>
      <c r="K5" s="4"/>
      <c r="L5" s="4"/>
      <c r="M5" s="4"/>
      <c r="N5" s="4"/>
      <c r="O5" s="4"/>
      <c r="P5" s="4"/>
      <c r="Q5" s="4"/>
    </row>
    <row r="6" spans="1:17" ht="59.25" hidden="1" customHeight="1" x14ac:dyDescent="0.25">
      <c r="A6" s="303" t="s">
        <v>3322</v>
      </c>
      <c r="B6" s="374" t="s">
        <v>3325</v>
      </c>
      <c r="C6" s="375"/>
      <c r="D6" s="4"/>
      <c r="E6" s="4"/>
      <c r="F6" s="4"/>
      <c r="G6" s="4"/>
      <c r="H6" s="4"/>
      <c r="I6" s="4"/>
      <c r="J6" s="4"/>
      <c r="K6" s="4"/>
      <c r="L6" s="4"/>
      <c r="M6" s="4"/>
      <c r="N6" s="4"/>
      <c r="O6" s="4"/>
      <c r="P6" s="4"/>
      <c r="Q6" s="4"/>
    </row>
    <row r="7" spans="1:17" ht="48" hidden="1" customHeight="1" x14ac:dyDescent="0.25">
      <c r="A7" s="303" t="s">
        <v>3326</v>
      </c>
      <c r="B7" s="374" t="s">
        <v>3327</v>
      </c>
      <c r="C7" s="375"/>
      <c r="D7" s="4"/>
      <c r="E7" s="4"/>
      <c r="F7" s="4"/>
      <c r="G7" s="4"/>
      <c r="H7" s="4"/>
      <c r="I7" s="4"/>
      <c r="J7" s="4"/>
      <c r="K7" s="4"/>
      <c r="L7" s="4"/>
      <c r="M7" s="4"/>
      <c r="N7" s="4"/>
      <c r="O7" s="4"/>
      <c r="P7" s="4"/>
      <c r="Q7" s="4"/>
    </row>
    <row r="8" spans="1:17" ht="41.25" hidden="1" customHeight="1" x14ac:dyDescent="0.25">
      <c r="A8" s="303" t="s">
        <v>3328</v>
      </c>
      <c r="B8" s="374" t="s">
        <v>3329</v>
      </c>
      <c r="C8" s="375"/>
      <c r="D8" s="4"/>
      <c r="E8" s="4"/>
      <c r="F8" s="4"/>
      <c r="G8" s="4"/>
      <c r="H8" s="4"/>
      <c r="I8" s="4"/>
      <c r="J8" s="4"/>
      <c r="K8" s="4"/>
      <c r="L8" s="4"/>
      <c r="M8" s="4"/>
      <c r="N8" s="4"/>
      <c r="O8" s="4"/>
      <c r="P8" s="4"/>
      <c r="Q8" s="4"/>
    </row>
    <row r="9" spans="1:17" ht="59.25" hidden="1" customHeight="1" x14ac:dyDescent="0.25">
      <c r="A9" s="303" t="s">
        <v>3330</v>
      </c>
      <c r="B9" s="374" t="s">
        <v>3331</v>
      </c>
      <c r="C9" s="375"/>
      <c r="D9" s="4"/>
      <c r="E9" s="4"/>
      <c r="F9" s="4"/>
      <c r="G9" s="4"/>
      <c r="H9" s="4"/>
      <c r="I9" s="4"/>
      <c r="J9" s="4"/>
      <c r="K9" s="4"/>
      <c r="L9" s="4"/>
      <c r="M9" s="4"/>
      <c r="N9" s="4"/>
      <c r="O9" s="4"/>
      <c r="P9" s="4"/>
      <c r="Q9" s="4"/>
    </row>
    <row r="10" spans="1:17" ht="61.5" hidden="1" customHeight="1" x14ac:dyDescent="0.25">
      <c r="A10" s="303" t="s">
        <v>3330</v>
      </c>
      <c r="B10" s="374" t="s">
        <v>3332</v>
      </c>
      <c r="C10" s="375"/>
      <c r="D10" s="4"/>
      <c r="E10" s="4"/>
      <c r="F10" s="4"/>
      <c r="G10" s="4"/>
      <c r="H10" s="4"/>
      <c r="I10" s="4"/>
      <c r="J10" s="4"/>
      <c r="K10" s="4"/>
      <c r="L10" s="4"/>
      <c r="M10" s="4"/>
      <c r="N10" s="4"/>
      <c r="O10" s="4"/>
      <c r="P10" s="4"/>
      <c r="Q10" s="4"/>
    </row>
    <row r="11" spans="1:17" ht="43.5" hidden="1" customHeight="1" x14ac:dyDescent="0.25">
      <c r="A11" s="303" t="s">
        <v>3330</v>
      </c>
      <c r="B11" s="374" t="s">
        <v>3333</v>
      </c>
      <c r="C11" s="375"/>
      <c r="D11" s="4"/>
      <c r="E11" s="4"/>
      <c r="F11" s="4"/>
      <c r="G11" s="4"/>
      <c r="H11" s="4"/>
      <c r="I11" s="4"/>
      <c r="J11" s="4"/>
      <c r="K11" s="4"/>
      <c r="L11" s="4"/>
      <c r="M11" s="4"/>
      <c r="N11" s="4"/>
      <c r="O11" s="4"/>
      <c r="P11" s="4"/>
      <c r="Q11" s="4"/>
    </row>
    <row r="12" spans="1:17" ht="27.75" hidden="1" customHeight="1" x14ac:dyDescent="0.25">
      <c r="A12" s="303" t="s">
        <v>3334</v>
      </c>
      <c r="B12" s="374" t="s">
        <v>3335</v>
      </c>
      <c r="C12" s="375"/>
      <c r="D12" s="4"/>
      <c r="E12" s="4"/>
      <c r="F12" s="4"/>
      <c r="G12" s="4"/>
      <c r="H12" s="4"/>
      <c r="I12" s="4"/>
      <c r="J12" s="4"/>
      <c r="K12" s="4"/>
      <c r="L12" s="4"/>
      <c r="M12" s="4"/>
      <c r="N12" s="4"/>
      <c r="O12" s="4"/>
      <c r="P12" s="4"/>
      <c r="Q12" s="4"/>
    </row>
    <row r="13" spans="1:17" ht="27.75" hidden="1" customHeight="1" x14ac:dyDescent="0.25">
      <c r="A13" s="303" t="s">
        <v>3336</v>
      </c>
      <c r="B13" s="374" t="s">
        <v>3337</v>
      </c>
      <c r="C13" s="375"/>
      <c r="D13" s="4"/>
      <c r="E13" s="4"/>
      <c r="F13" s="4"/>
      <c r="G13" s="4"/>
      <c r="H13" s="4"/>
      <c r="I13" s="4"/>
      <c r="J13" s="4"/>
      <c r="K13" s="4"/>
      <c r="L13" s="4"/>
      <c r="M13" s="4"/>
      <c r="N13" s="4"/>
      <c r="O13" s="4"/>
      <c r="P13" s="4"/>
      <c r="Q13" s="4"/>
    </row>
    <row r="14" spans="1:17" ht="45.75" hidden="1" customHeight="1" x14ac:dyDescent="0.25">
      <c r="A14" s="303" t="s">
        <v>3338</v>
      </c>
      <c r="B14" s="374" t="s">
        <v>3339</v>
      </c>
      <c r="C14" s="375"/>
      <c r="D14" s="4"/>
      <c r="E14" s="4"/>
      <c r="F14" s="4"/>
      <c r="G14" s="4"/>
      <c r="H14" s="4"/>
      <c r="I14" s="4"/>
      <c r="J14" s="4"/>
      <c r="K14" s="4"/>
      <c r="L14" s="4"/>
      <c r="M14" s="4"/>
      <c r="N14" s="4"/>
      <c r="O14" s="4"/>
      <c r="P14" s="4"/>
      <c r="Q14" s="4"/>
    </row>
    <row r="15" spans="1:17" ht="45.75" hidden="1" customHeight="1" x14ac:dyDescent="0.25">
      <c r="A15" s="303" t="s">
        <v>3340</v>
      </c>
      <c r="B15" s="374" t="s">
        <v>3341</v>
      </c>
      <c r="C15" s="375"/>
      <c r="D15" s="4"/>
      <c r="E15" s="4"/>
      <c r="F15" s="4"/>
      <c r="G15" s="4"/>
      <c r="H15" s="4"/>
      <c r="I15" s="4"/>
      <c r="J15" s="4"/>
      <c r="K15" s="4"/>
      <c r="L15" s="4"/>
      <c r="M15" s="4"/>
      <c r="N15" s="4"/>
      <c r="O15" s="4"/>
      <c r="P15" s="4"/>
      <c r="Q15" s="4"/>
    </row>
    <row r="16" spans="1:17" ht="51" hidden="1" customHeight="1" x14ac:dyDescent="0.25">
      <c r="A16" s="303" t="s">
        <v>3342</v>
      </c>
      <c r="B16" s="374" t="s">
        <v>3343</v>
      </c>
      <c r="C16" s="375"/>
      <c r="D16" s="4"/>
      <c r="E16" s="4"/>
      <c r="F16" s="4"/>
      <c r="G16" s="4"/>
      <c r="H16" s="4"/>
      <c r="I16" s="4"/>
      <c r="J16" s="4"/>
      <c r="K16" s="4"/>
      <c r="L16" s="4"/>
      <c r="M16" s="4"/>
      <c r="N16" s="4"/>
      <c r="O16" s="4"/>
      <c r="P16" s="4"/>
      <c r="Q16" s="4"/>
    </row>
    <row r="17" spans="1:17" ht="27.75" hidden="1" customHeight="1" x14ac:dyDescent="0.25">
      <c r="A17" s="303" t="s">
        <v>3344</v>
      </c>
      <c r="B17" s="374" t="s">
        <v>3345</v>
      </c>
      <c r="C17" s="375"/>
      <c r="D17" s="4"/>
      <c r="E17" s="4"/>
      <c r="F17" s="4"/>
      <c r="G17" s="4"/>
      <c r="H17" s="4"/>
      <c r="I17" s="4"/>
      <c r="J17" s="4"/>
      <c r="K17" s="4"/>
      <c r="L17" s="4"/>
      <c r="M17" s="4"/>
      <c r="N17" s="4"/>
      <c r="O17" s="4"/>
      <c r="P17" s="4"/>
      <c r="Q17" s="4"/>
    </row>
    <row r="18" spans="1:17" ht="27.75" hidden="1" customHeight="1" x14ac:dyDescent="0.25">
      <c r="A18" s="303" t="s">
        <v>3346</v>
      </c>
      <c r="B18" s="374" t="s">
        <v>3347</v>
      </c>
      <c r="C18" s="375"/>
      <c r="D18" s="4"/>
      <c r="E18" s="4"/>
      <c r="F18" s="4"/>
      <c r="G18" s="4"/>
      <c r="H18" s="4"/>
      <c r="I18" s="4"/>
      <c r="J18" s="4"/>
      <c r="K18" s="4"/>
      <c r="L18" s="4"/>
      <c r="M18" s="4"/>
      <c r="N18" s="4"/>
      <c r="O18" s="4"/>
      <c r="P18" s="4"/>
      <c r="Q18" s="4"/>
    </row>
    <row r="19" spans="1:17" ht="45" hidden="1" customHeight="1" x14ac:dyDescent="0.25">
      <c r="A19" s="303" t="s">
        <v>3346</v>
      </c>
      <c r="B19" s="374" t="s">
        <v>3348</v>
      </c>
      <c r="C19" s="375"/>
      <c r="D19" s="4"/>
      <c r="E19" s="4"/>
      <c r="F19" s="4"/>
      <c r="G19" s="4"/>
      <c r="H19" s="4"/>
      <c r="I19" s="4"/>
      <c r="J19" s="4"/>
      <c r="K19" s="4"/>
      <c r="L19" s="4"/>
      <c r="M19" s="4"/>
      <c r="N19" s="4"/>
      <c r="O19" s="4"/>
      <c r="P19" s="4"/>
      <c r="Q19" s="4"/>
    </row>
    <row r="20" spans="1:17" ht="45" hidden="1" customHeight="1" x14ac:dyDescent="0.25">
      <c r="A20" s="303" t="s">
        <v>3349</v>
      </c>
      <c r="B20" s="374" t="s">
        <v>3350</v>
      </c>
      <c r="C20" s="375"/>
      <c r="D20" s="4"/>
      <c r="E20" s="4"/>
      <c r="F20" s="4"/>
      <c r="G20" s="4"/>
      <c r="H20" s="4"/>
      <c r="I20" s="4"/>
      <c r="J20" s="4"/>
      <c r="K20" s="4"/>
      <c r="L20" s="4"/>
      <c r="M20" s="4"/>
      <c r="N20" s="4"/>
      <c r="O20" s="4"/>
      <c r="P20" s="4"/>
      <c r="Q20" s="4"/>
    </row>
    <row r="21" spans="1:17" ht="30" hidden="1" customHeight="1" x14ac:dyDescent="0.25">
      <c r="A21" s="303" t="s">
        <v>3351</v>
      </c>
      <c r="B21" s="374" t="s">
        <v>3352</v>
      </c>
      <c r="C21" s="375"/>
      <c r="D21" s="4"/>
      <c r="E21" s="4"/>
      <c r="F21" s="4"/>
      <c r="G21" s="4"/>
      <c r="H21" s="4"/>
      <c r="I21" s="4"/>
      <c r="J21" s="4"/>
      <c r="K21" s="4"/>
      <c r="L21" s="4"/>
      <c r="M21" s="4"/>
      <c r="N21" s="4"/>
      <c r="O21" s="4"/>
      <c r="P21" s="4"/>
      <c r="Q21" s="4"/>
    </row>
    <row r="22" spans="1:17" ht="30" hidden="1" customHeight="1" x14ac:dyDescent="0.25">
      <c r="A22" s="303" t="s">
        <v>3353</v>
      </c>
      <c r="B22" s="374" t="s">
        <v>3354</v>
      </c>
      <c r="C22" s="375"/>
      <c r="D22" s="4"/>
      <c r="E22" s="4"/>
      <c r="F22" s="4"/>
      <c r="G22" s="4"/>
      <c r="H22" s="4"/>
      <c r="I22" s="4"/>
      <c r="J22" s="4"/>
      <c r="K22" s="4"/>
      <c r="L22" s="4"/>
      <c r="M22" s="4"/>
      <c r="N22" s="4"/>
      <c r="O22" s="4"/>
      <c r="P22" s="4"/>
      <c r="Q22" s="4"/>
    </row>
    <row r="23" spans="1:17" ht="30" hidden="1" customHeight="1" x14ac:dyDescent="0.25">
      <c r="A23" s="303" t="s">
        <v>3355</v>
      </c>
      <c r="B23" s="374" t="s">
        <v>3356</v>
      </c>
      <c r="C23" s="375"/>
      <c r="D23" s="4"/>
      <c r="E23" s="4"/>
      <c r="F23" s="4"/>
      <c r="G23" s="4"/>
      <c r="H23" s="4"/>
      <c r="I23" s="4"/>
      <c r="J23" s="4"/>
      <c r="K23" s="4"/>
      <c r="L23" s="4"/>
      <c r="M23" s="4"/>
      <c r="N23" s="4"/>
      <c r="O23" s="4"/>
      <c r="P23" s="4"/>
      <c r="Q23" s="4"/>
    </row>
    <row r="24" spans="1:17" ht="30" hidden="1" customHeight="1" x14ac:dyDescent="0.25">
      <c r="A24" s="303" t="s">
        <v>3357</v>
      </c>
      <c r="B24" s="374" t="s">
        <v>3358</v>
      </c>
      <c r="C24" s="375"/>
      <c r="D24" s="4"/>
      <c r="E24" s="4"/>
      <c r="F24" s="4"/>
      <c r="G24" s="4"/>
      <c r="H24" s="4"/>
      <c r="I24" s="4"/>
      <c r="J24" s="4"/>
      <c r="K24" s="4"/>
      <c r="L24" s="4"/>
      <c r="M24" s="4"/>
      <c r="N24" s="4"/>
      <c r="O24" s="4"/>
      <c r="P24" s="4"/>
      <c r="Q24" s="4"/>
    </row>
    <row r="25" spans="1:17" ht="30" hidden="1" customHeight="1" x14ac:dyDescent="0.25">
      <c r="A25" s="303" t="s">
        <v>3359</v>
      </c>
      <c r="B25" s="374" t="s">
        <v>3360</v>
      </c>
      <c r="C25" s="375"/>
      <c r="D25" s="4"/>
      <c r="E25" s="4"/>
      <c r="F25" s="4"/>
      <c r="G25" s="4"/>
      <c r="H25" s="4"/>
      <c r="I25" s="4"/>
      <c r="J25" s="4"/>
      <c r="K25" s="4"/>
      <c r="L25" s="4"/>
      <c r="M25" s="4"/>
      <c r="N25" s="4"/>
      <c r="O25" s="4"/>
      <c r="P25" s="4"/>
      <c r="Q25" s="4"/>
    </row>
    <row r="26" spans="1:17" ht="30" hidden="1" customHeight="1" x14ac:dyDescent="0.25">
      <c r="A26" s="303" t="s">
        <v>3361</v>
      </c>
      <c r="B26" s="374" t="s">
        <v>3362</v>
      </c>
      <c r="C26" s="375"/>
      <c r="D26" s="4"/>
      <c r="E26" s="4"/>
      <c r="F26" s="4"/>
      <c r="G26" s="4"/>
      <c r="H26" s="4"/>
      <c r="I26" s="4"/>
      <c r="J26" s="4"/>
      <c r="K26" s="4"/>
      <c r="L26" s="4"/>
      <c r="M26" s="4"/>
      <c r="N26" s="4"/>
      <c r="O26" s="4"/>
      <c r="P26" s="4"/>
      <c r="Q26" s="4"/>
    </row>
    <row r="27" spans="1:17" ht="70.5" hidden="1" customHeight="1" x14ac:dyDescent="0.25">
      <c r="A27" s="303" t="s">
        <v>3363</v>
      </c>
      <c r="B27" s="374" t="s">
        <v>3364</v>
      </c>
      <c r="C27" s="375"/>
      <c r="D27" s="4"/>
      <c r="E27" s="4"/>
      <c r="F27" s="4"/>
      <c r="G27" s="4"/>
      <c r="H27" s="4"/>
      <c r="I27" s="4"/>
      <c r="J27" s="4"/>
      <c r="K27" s="4"/>
      <c r="L27" s="4"/>
      <c r="M27" s="4"/>
      <c r="N27" s="4"/>
      <c r="O27" s="4"/>
      <c r="P27" s="4"/>
      <c r="Q27" s="4"/>
    </row>
    <row r="28" spans="1:17" ht="48" hidden="1" customHeight="1" x14ac:dyDescent="0.25">
      <c r="A28" s="303" t="s">
        <v>3365</v>
      </c>
      <c r="B28" s="374" t="s">
        <v>3366</v>
      </c>
      <c r="C28" s="375"/>
      <c r="D28" s="4"/>
      <c r="E28" s="4"/>
      <c r="F28" s="4"/>
      <c r="G28" s="4"/>
      <c r="H28" s="4"/>
      <c r="I28" s="4"/>
      <c r="J28" s="4"/>
      <c r="K28" s="4"/>
      <c r="L28" s="4"/>
      <c r="M28" s="4"/>
      <c r="N28" s="4"/>
      <c r="O28" s="4"/>
      <c r="P28" s="4"/>
      <c r="Q28" s="4"/>
    </row>
    <row r="29" spans="1:17" ht="100.5" hidden="1" customHeight="1" x14ac:dyDescent="0.25">
      <c r="A29" s="303" t="s">
        <v>3367</v>
      </c>
      <c r="B29" s="374" t="s">
        <v>3368</v>
      </c>
      <c r="C29" s="375"/>
      <c r="D29" s="4"/>
      <c r="E29" s="4"/>
      <c r="F29" s="4"/>
      <c r="G29" s="4"/>
      <c r="H29" s="4"/>
      <c r="I29" s="4"/>
      <c r="J29" s="4"/>
      <c r="K29" s="4"/>
      <c r="L29" s="4"/>
      <c r="M29" s="4"/>
      <c r="N29" s="4"/>
      <c r="O29" s="4"/>
      <c r="P29" s="4"/>
      <c r="Q29" s="4"/>
    </row>
    <row r="30" spans="1:17" ht="45" hidden="1" customHeight="1" x14ac:dyDescent="0.25">
      <c r="A30" s="303" t="s">
        <v>3369</v>
      </c>
      <c r="B30" s="374" t="s">
        <v>3370</v>
      </c>
      <c r="C30" s="375"/>
      <c r="D30" s="4"/>
      <c r="E30" s="4"/>
      <c r="F30" s="4"/>
      <c r="G30" s="4"/>
      <c r="H30" s="4"/>
      <c r="I30" s="4"/>
      <c r="J30" s="4"/>
      <c r="K30" s="4"/>
      <c r="L30" s="4"/>
      <c r="M30" s="4"/>
      <c r="N30" s="4"/>
      <c r="O30" s="4"/>
      <c r="P30" s="4"/>
      <c r="Q30" s="4"/>
    </row>
    <row r="31" spans="1:17" ht="45" hidden="1" customHeight="1" x14ac:dyDescent="0.25">
      <c r="A31" s="303" t="s">
        <v>3371</v>
      </c>
      <c r="B31" s="374" t="s">
        <v>3372</v>
      </c>
      <c r="C31" s="375"/>
      <c r="D31" s="4"/>
      <c r="E31" s="4"/>
      <c r="F31" s="4"/>
      <c r="G31" s="4"/>
      <c r="H31" s="4"/>
      <c r="I31" s="4"/>
      <c r="J31" s="4"/>
      <c r="K31" s="4"/>
      <c r="L31" s="4"/>
      <c r="M31" s="4"/>
      <c r="N31" s="4"/>
      <c r="O31" s="4"/>
      <c r="P31" s="4"/>
      <c r="Q31" s="4"/>
    </row>
    <row r="32" spans="1:17" ht="45" hidden="1" customHeight="1" x14ac:dyDescent="0.25">
      <c r="A32" s="303" t="s">
        <v>3373</v>
      </c>
      <c r="B32" s="374" t="s">
        <v>3374</v>
      </c>
      <c r="C32" s="375"/>
      <c r="D32" s="4"/>
      <c r="E32" s="4"/>
      <c r="F32" s="4"/>
      <c r="G32" s="4"/>
      <c r="H32" s="4"/>
      <c r="I32" s="4"/>
      <c r="J32" s="4"/>
      <c r="K32" s="4"/>
      <c r="L32" s="4"/>
      <c r="M32" s="4"/>
      <c r="N32" s="4"/>
      <c r="O32" s="4"/>
      <c r="P32" s="4"/>
      <c r="Q32" s="4"/>
    </row>
    <row r="33" spans="1:17" ht="72" hidden="1" customHeight="1" x14ac:dyDescent="0.25">
      <c r="A33" s="303" t="s">
        <v>3375</v>
      </c>
      <c r="B33" s="374" t="s">
        <v>3376</v>
      </c>
      <c r="C33" s="375"/>
      <c r="D33" s="4"/>
      <c r="E33" s="4"/>
      <c r="F33" s="4"/>
      <c r="G33" s="4"/>
      <c r="H33" s="4"/>
      <c r="I33" s="4"/>
      <c r="J33" s="4"/>
      <c r="K33" s="4"/>
      <c r="L33" s="4"/>
      <c r="M33" s="4"/>
      <c r="N33" s="4"/>
      <c r="O33" s="4"/>
      <c r="P33" s="4"/>
      <c r="Q33" s="4"/>
    </row>
    <row r="34" spans="1:17" ht="79.5" hidden="1" customHeight="1" x14ac:dyDescent="0.25">
      <c r="A34" s="303" t="s">
        <v>3377</v>
      </c>
      <c r="B34" s="374" t="s">
        <v>3378</v>
      </c>
      <c r="C34" s="375"/>
      <c r="D34" s="4"/>
      <c r="E34" s="4"/>
      <c r="F34" s="4"/>
      <c r="G34" s="4"/>
      <c r="H34" s="4"/>
      <c r="I34" s="4"/>
      <c r="J34" s="4"/>
      <c r="K34" s="4"/>
      <c r="L34" s="4"/>
      <c r="M34" s="4"/>
      <c r="N34" s="4"/>
      <c r="O34" s="4"/>
      <c r="P34" s="4"/>
      <c r="Q34" s="4"/>
    </row>
    <row r="35" spans="1:17" ht="70.5" hidden="1" customHeight="1" x14ac:dyDescent="0.25">
      <c r="A35" s="303" t="s">
        <v>3379</v>
      </c>
      <c r="B35" s="374" t="s">
        <v>3380</v>
      </c>
      <c r="C35" s="375"/>
      <c r="D35" s="4"/>
      <c r="E35" s="4"/>
      <c r="F35" s="4"/>
      <c r="G35" s="4"/>
      <c r="H35" s="4"/>
      <c r="I35" s="4"/>
      <c r="J35" s="4"/>
      <c r="K35" s="4"/>
      <c r="L35" s="4"/>
      <c r="M35" s="4"/>
      <c r="N35" s="4"/>
      <c r="O35" s="4"/>
      <c r="P35" s="4"/>
      <c r="Q35" s="4"/>
    </row>
    <row r="36" spans="1:17" ht="45.75" hidden="1" customHeight="1" x14ac:dyDescent="0.25">
      <c r="A36" s="303" t="s">
        <v>3381</v>
      </c>
      <c r="B36" s="374" t="s">
        <v>3382</v>
      </c>
      <c r="C36" s="375"/>
      <c r="D36" s="4"/>
      <c r="E36" s="4"/>
      <c r="F36" s="4"/>
      <c r="G36" s="4"/>
      <c r="H36" s="4"/>
      <c r="I36" s="4"/>
      <c r="J36" s="4"/>
      <c r="K36" s="4"/>
      <c r="L36" s="4"/>
      <c r="M36" s="4"/>
      <c r="N36" s="4"/>
      <c r="O36" s="4"/>
      <c r="P36" s="4"/>
      <c r="Q36" s="4"/>
    </row>
    <row r="37" spans="1:17" ht="54.75" hidden="1" customHeight="1" x14ac:dyDescent="0.25">
      <c r="A37" s="303" t="s">
        <v>3383</v>
      </c>
      <c r="B37" s="374" t="s">
        <v>3384</v>
      </c>
      <c r="C37" s="375"/>
      <c r="D37" s="4"/>
      <c r="E37" s="4"/>
      <c r="F37" s="4"/>
      <c r="G37" s="4"/>
      <c r="H37" s="4"/>
      <c r="I37" s="4"/>
      <c r="J37" s="4"/>
      <c r="K37" s="4"/>
      <c r="L37" s="4"/>
      <c r="M37" s="4"/>
      <c r="N37" s="4"/>
      <c r="O37" s="4"/>
      <c r="P37" s="4"/>
      <c r="Q37" s="4"/>
    </row>
    <row r="38" spans="1:17" ht="37.5" hidden="1" customHeight="1" x14ac:dyDescent="0.25">
      <c r="A38" s="303" t="s">
        <v>3385</v>
      </c>
      <c r="B38" s="374" t="s">
        <v>3386</v>
      </c>
      <c r="C38" s="375"/>
      <c r="D38" s="4"/>
      <c r="E38" s="4"/>
      <c r="F38" s="4"/>
      <c r="G38" s="4"/>
      <c r="H38" s="4"/>
      <c r="I38" s="4"/>
      <c r="J38" s="4"/>
      <c r="K38" s="4"/>
      <c r="L38" s="4"/>
      <c r="M38" s="4"/>
      <c r="N38" s="4"/>
      <c r="O38" s="4"/>
      <c r="P38" s="4"/>
      <c r="Q38" s="4"/>
    </row>
    <row r="39" spans="1:17" ht="61.5" hidden="1" customHeight="1" x14ac:dyDescent="0.25">
      <c r="A39" s="303" t="s">
        <v>3387</v>
      </c>
      <c r="B39" s="374" t="s">
        <v>3388</v>
      </c>
      <c r="C39" s="375"/>
      <c r="D39" s="4"/>
      <c r="E39" s="4"/>
      <c r="F39" s="4"/>
      <c r="G39" s="4"/>
      <c r="H39" s="4"/>
      <c r="I39" s="4"/>
      <c r="J39" s="4"/>
      <c r="K39" s="4"/>
      <c r="L39" s="4"/>
      <c r="M39" s="4"/>
      <c r="N39" s="4"/>
      <c r="O39" s="4"/>
      <c r="P39" s="4"/>
      <c r="Q39" s="4"/>
    </row>
    <row r="40" spans="1:17" ht="53.25" hidden="1" customHeight="1" x14ac:dyDescent="0.25">
      <c r="A40" s="303" t="s">
        <v>3389</v>
      </c>
      <c r="B40" s="374" t="s">
        <v>3390</v>
      </c>
      <c r="C40" s="375"/>
      <c r="D40" s="4"/>
      <c r="E40" s="4"/>
      <c r="F40" s="4"/>
      <c r="G40" s="4"/>
      <c r="H40" s="4"/>
      <c r="I40" s="4"/>
      <c r="J40" s="4"/>
      <c r="K40" s="4"/>
      <c r="L40" s="4"/>
      <c r="M40" s="4"/>
      <c r="N40" s="4"/>
      <c r="O40" s="4"/>
      <c r="P40" s="4"/>
      <c r="Q40" s="4"/>
    </row>
    <row r="41" spans="1:17" ht="73.5" hidden="1" customHeight="1" x14ac:dyDescent="0.25">
      <c r="A41" s="303" t="s">
        <v>3391</v>
      </c>
      <c r="B41" s="374" t="s">
        <v>3392</v>
      </c>
      <c r="C41" s="375"/>
      <c r="D41" s="4"/>
      <c r="E41" s="4"/>
      <c r="F41" s="4"/>
      <c r="G41" s="4"/>
      <c r="H41" s="4"/>
      <c r="I41" s="4"/>
      <c r="J41" s="4"/>
      <c r="K41" s="4"/>
      <c r="L41" s="4"/>
      <c r="M41" s="4"/>
      <c r="N41" s="4"/>
      <c r="O41" s="4"/>
      <c r="P41" s="4"/>
      <c r="Q41" s="4"/>
    </row>
    <row r="42" spans="1:17" ht="57.75" hidden="1" customHeight="1" x14ac:dyDescent="0.25">
      <c r="A42" s="303" t="s">
        <v>3393</v>
      </c>
      <c r="B42" s="374" t="s">
        <v>3394</v>
      </c>
      <c r="C42" s="375"/>
      <c r="D42" s="4"/>
      <c r="E42" s="4"/>
      <c r="F42" s="4"/>
      <c r="G42" s="4"/>
      <c r="H42" s="4"/>
      <c r="I42" s="4"/>
      <c r="J42" s="4"/>
      <c r="K42" s="4"/>
      <c r="L42" s="4"/>
      <c r="M42" s="4"/>
      <c r="N42" s="4"/>
      <c r="O42" s="4"/>
      <c r="P42" s="4"/>
      <c r="Q42" s="4"/>
    </row>
    <row r="43" spans="1:17" ht="84" hidden="1" customHeight="1" x14ac:dyDescent="0.25">
      <c r="A43" s="303" t="s">
        <v>3395</v>
      </c>
      <c r="B43" s="374" t="s">
        <v>3396</v>
      </c>
      <c r="C43" s="375"/>
      <c r="D43" s="4"/>
      <c r="E43" s="4"/>
      <c r="F43" s="4"/>
      <c r="G43" s="4"/>
      <c r="H43" s="4"/>
      <c r="I43" s="4"/>
      <c r="J43" s="4"/>
      <c r="K43" s="4"/>
      <c r="L43" s="4"/>
      <c r="M43" s="4"/>
      <c r="N43" s="4"/>
      <c r="O43" s="4"/>
      <c r="P43" s="4"/>
      <c r="Q43" s="4"/>
    </row>
    <row r="44" spans="1:17" ht="48" hidden="1" customHeight="1" x14ac:dyDescent="0.25">
      <c r="A44" s="303" t="s">
        <v>3397</v>
      </c>
      <c r="B44" s="374" t="s">
        <v>3398</v>
      </c>
      <c r="C44" s="375"/>
      <c r="D44" s="4"/>
      <c r="E44" s="4"/>
      <c r="F44" s="4"/>
      <c r="G44" s="4"/>
      <c r="H44" s="4"/>
      <c r="I44" s="4"/>
      <c r="J44" s="4"/>
      <c r="K44" s="4"/>
      <c r="L44" s="4"/>
      <c r="M44" s="4"/>
      <c r="N44" s="4"/>
      <c r="O44" s="4"/>
      <c r="P44" s="4"/>
      <c r="Q44" s="4"/>
    </row>
    <row r="45" spans="1:17" ht="57" hidden="1" customHeight="1" x14ac:dyDescent="0.25">
      <c r="A45" s="303" t="s">
        <v>3399</v>
      </c>
      <c r="B45" s="374" t="s">
        <v>3400</v>
      </c>
      <c r="C45" s="375"/>
      <c r="D45" s="4"/>
      <c r="E45" s="4"/>
      <c r="F45" s="4"/>
      <c r="G45" s="4"/>
      <c r="H45" s="4"/>
      <c r="I45" s="4"/>
      <c r="J45" s="4"/>
      <c r="K45" s="4"/>
      <c r="L45" s="4"/>
      <c r="M45" s="4"/>
      <c r="N45" s="4"/>
      <c r="O45" s="4"/>
      <c r="P45" s="4"/>
      <c r="Q45" s="4"/>
    </row>
    <row r="46" spans="1:17" ht="73.5" hidden="1" customHeight="1" x14ac:dyDescent="0.25">
      <c r="A46" s="303" t="s">
        <v>3401</v>
      </c>
      <c r="B46" s="379" t="s">
        <v>3402</v>
      </c>
      <c r="C46" s="375"/>
      <c r="D46" s="41"/>
      <c r="E46" s="4"/>
      <c r="F46" s="4"/>
      <c r="G46" s="4"/>
      <c r="H46" s="4"/>
      <c r="I46" s="4"/>
      <c r="J46" s="4"/>
      <c r="K46" s="4"/>
      <c r="L46" s="4"/>
      <c r="M46" s="4"/>
      <c r="N46" s="4"/>
      <c r="O46" s="4"/>
      <c r="P46" s="4"/>
      <c r="Q46" s="4"/>
    </row>
    <row r="47" spans="1:17" ht="66" hidden="1" customHeight="1" x14ac:dyDescent="0.25">
      <c r="A47" s="46" t="s">
        <v>3403</v>
      </c>
      <c r="B47" s="380" t="s">
        <v>3404</v>
      </c>
      <c r="C47" s="380"/>
      <c r="D47" s="4"/>
      <c r="E47" s="4"/>
      <c r="F47" s="4"/>
      <c r="G47" s="4"/>
      <c r="H47" s="4"/>
      <c r="I47" s="4"/>
      <c r="J47" s="4"/>
      <c r="K47" s="4"/>
      <c r="L47" s="4"/>
      <c r="M47" s="4"/>
      <c r="N47" s="4"/>
      <c r="O47" s="4"/>
      <c r="P47" s="4"/>
      <c r="Q47" s="4"/>
    </row>
    <row r="48" spans="1:17" ht="123.75" customHeight="1" x14ac:dyDescent="0.25">
      <c r="A48" s="265" t="s">
        <v>3405</v>
      </c>
      <c r="B48" s="378" t="s">
        <v>3406</v>
      </c>
      <c r="C48" s="377"/>
      <c r="D48" s="4"/>
      <c r="E48" s="4"/>
      <c r="F48" s="4"/>
      <c r="G48" s="4"/>
      <c r="H48" s="4"/>
      <c r="I48" s="4"/>
      <c r="J48" s="4"/>
      <c r="K48" s="4"/>
      <c r="L48" s="4"/>
      <c r="M48" s="4"/>
      <c r="N48" s="4"/>
      <c r="O48" s="4"/>
      <c r="P48" s="4"/>
      <c r="Q48" s="4"/>
    </row>
    <row r="49" spans="1:17" ht="34.5" customHeight="1" x14ac:dyDescent="0.25">
      <c r="A49" s="265" t="s">
        <v>3407</v>
      </c>
      <c r="B49" s="376" t="s">
        <v>3408</v>
      </c>
      <c r="C49" s="377"/>
      <c r="D49" s="4"/>
      <c r="E49" s="4"/>
      <c r="F49" s="4"/>
      <c r="G49" s="4"/>
      <c r="H49" s="4"/>
      <c r="I49" s="4"/>
      <c r="J49" s="4"/>
      <c r="K49" s="4"/>
      <c r="L49" s="4"/>
      <c r="M49" s="4"/>
      <c r="N49" s="4"/>
      <c r="O49" s="4"/>
      <c r="P49" s="4"/>
      <c r="Q49" s="4"/>
    </row>
    <row r="50" spans="1:17" ht="34.5" customHeight="1" x14ac:dyDescent="0.25">
      <c r="A50" s="265" t="s">
        <v>3409</v>
      </c>
      <c r="B50" s="376" t="s">
        <v>3410</v>
      </c>
      <c r="C50" s="377"/>
      <c r="D50" s="4"/>
      <c r="E50" s="4"/>
      <c r="F50" s="4"/>
      <c r="G50" s="4"/>
      <c r="H50" s="4"/>
      <c r="I50" s="4"/>
      <c r="J50" s="4"/>
      <c r="K50" s="4"/>
      <c r="L50" s="4"/>
      <c r="M50" s="4"/>
      <c r="N50" s="4"/>
      <c r="O50" s="4"/>
      <c r="P50" s="4"/>
      <c r="Q50" s="4"/>
    </row>
    <row r="51" spans="1:17" ht="31.5" customHeight="1" x14ac:dyDescent="0.25">
      <c r="A51" s="304" t="s">
        <v>3411</v>
      </c>
      <c r="B51" s="374" t="s">
        <v>3412</v>
      </c>
      <c r="C51" s="375"/>
      <c r="D51" s="4"/>
      <c r="E51" s="4"/>
      <c r="F51" s="4"/>
      <c r="G51" s="4"/>
      <c r="H51" s="4"/>
      <c r="I51" s="4"/>
      <c r="J51" s="4"/>
      <c r="K51" s="4"/>
      <c r="L51" s="4"/>
      <c r="M51" s="4"/>
      <c r="N51" s="4"/>
      <c r="O51" s="4"/>
      <c r="P51" s="4"/>
      <c r="Q51" s="4"/>
    </row>
    <row r="52" spans="1:17" ht="31.5" customHeight="1" x14ac:dyDescent="0.25">
      <c r="A52" s="304" t="s">
        <v>3413</v>
      </c>
      <c r="B52" s="374" t="s">
        <v>3414</v>
      </c>
      <c r="C52" s="375"/>
      <c r="D52" s="4"/>
      <c r="E52" s="4"/>
      <c r="F52" s="4"/>
      <c r="G52" s="4"/>
      <c r="H52" s="4"/>
      <c r="I52" s="4"/>
      <c r="J52" s="4"/>
      <c r="K52" s="4"/>
      <c r="L52" s="4"/>
      <c r="M52" s="4"/>
      <c r="N52" s="4"/>
      <c r="O52" s="4"/>
      <c r="P52" s="4"/>
      <c r="Q52" s="4"/>
    </row>
    <row r="53" spans="1:17" ht="31.5" customHeight="1" x14ac:dyDescent="0.25">
      <c r="A53" s="304" t="s">
        <v>3415</v>
      </c>
      <c r="B53" s="372" t="s">
        <v>3416</v>
      </c>
      <c r="C53" s="373"/>
      <c r="D53" s="4"/>
      <c r="E53" s="4"/>
      <c r="F53" s="4"/>
      <c r="G53" s="4"/>
      <c r="H53" s="4"/>
      <c r="I53" s="4"/>
      <c r="J53" s="4"/>
      <c r="K53" s="4"/>
      <c r="L53" s="4"/>
      <c r="M53" s="4"/>
      <c r="N53" s="4"/>
      <c r="O53" s="4"/>
      <c r="P53" s="4"/>
      <c r="Q53" s="4"/>
    </row>
    <row r="54" spans="1:17" ht="31.5" customHeight="1" x14ac:dyDescent="0.25">
      <c r="A54" s="304" t="s">
        <v>3417</v>
      </c>
      <c r="B54" s="372" t="s">
        <v>3418</v>
      </c>
      <c r="C54" s="373"/>
      <c r="D54" s="4"/>
      <c r="E54" s="4"/>
      <c r="F54" s="4"/>
      <c r="G54" s="4"/>
      <c r="H54" s="4"/>
      <c r="I54" s="4"/>
      <c r="J54" s="4"/>
      <c r="K54" s="4"/>
      <c r="L54" s="4"/>
      <c r="M54" s="4"/>
      <c r="N54" s="4"/>
      <c r="O54" s="4"/>
      <c r="P54" s="4"/>
      <c r="Q54" s="4"/>
    </row>
    <row r="55" spans="1:17" ht="54.6" customHeight="1" x14ac:dyDescent="0.25">
      <c r="A55" s="304" t="s">
        <v>3419</v>
      </c>
      <c r="B55" s="372" t="s">
        <v>3420</v>
      </c>
      <c r="C55" s="373"/>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6" customWidth="1"/>
    <col min="2" max="7" width="14.44140625" customWidth="1"/>
  </cols>
  <sheetData>
    <row r="1" spans="1:1" ht="37.5" customHeight="1" x14ac:dyDescent="0.25">
      <c r="A1" s="273" t="s">
        <v>12</v>
      </c>
    </row>
    <row r="2" spans="1:1" ht="12.75" customHeight="1" x14ac:dyDescent="0.25">
      <c r="A2" s="267"/>
    </row>
    <row r="3" spans="1:1" ht="20.399999999999999" x14ac:dyDescent="0.25">
      <c r="A3" s="268" t="s">
        <v>13</v>
      </c>
    </row>
    <row r="4" spans="1:1" ht="39" customHeight="1" x14ac:dyDescent="0.25">
      <c r="A4" s="268" t="s">
        <v>14</v>
      </c>
    </row>
    <row r="5" spans="1:1" ht="51.75" customHeight="1" x14ac:dyDescent="0.25">
      <c r="A5" s="268" t="s">
        <v>15</v>
      </c>
    </row>
    <row r="6" spans="1:1" ht="27" customHeight="1" x14ac:dyDescent="0.25">
      <c r="A6" s="269" t="s">
        <v>16</v>
      </c>
    </row>
    <row r="7" spans="1:1" ht="40.799999999999997" x14ac:dyDescent="0.25">
      <c r="A7" s="270" t="s">
        <v>17</v>
      </c>
    </row>
    <row r="8" spans="1:1" ht="71.400000000000006" x14ac:dyDescent="0.25">
      <c r="A8" s="271" t="s">
        <v>18</v>
      </c>
    </row>
    <row r="9" spans="1:1" ht="20.399999999999999" x14ac:dyDescent="0.25">
      <c r="A9" s="268" t="s">
        <v>19</v>
      </c>
    </row>
    <row r="10" spans="1:1" ht="40.799999999999997" x14ac:dyDescent="0.25">
      <c r="A10" s="268" t="s">
        <v>20</v>
      </c>
    </row>
    <row r="11" spans="1:1" ht="42.75" customHeight="1" x14ac:dyDescent="0.25">
      <c r="A11" s="272"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1" t="s">
        <v>22</v>
      </c>
      <c r="B2" s="332"/>
      <c r="C2" s="332"/>
      <c r="D2" s="332"/>
      <c r="E2" s="332"/>
      <c r="F2" s="332"/>
      <c r="G2" s="332"/>
      <c r="H2" s="332"/>
      <c r="I2" s="332"/>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6" t="s">
        <v>23</v>
      </c>
      <c r="J3" s="4"/>
      <c r="K3" s="4"/>
      <c r="L3" s="4"/>
      <c r="M3" s="4"/>
      <c r="N3" s="4"/>
      <c r="O3" s="4"/>
      <c r="P3" s="4"/>
      <c r="Q3" s="4"/>
      <c r="R3" s="4"/>
      <c r="S3" s="4"/>
      <c r="T3" s="4"/>
      <c r="U3" s="4"/>
      <c r="V3" s="4"/>
      <c r="W3" s="4"/>
      <c r="X3" s="4"/>
    </row>
    <row r="4" spans="1:24" ht="32.25" customHeight="1" x14ac:dyDescent="0.4">
      <c r="A4" s="333" t="s">
        <v>24</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2">
        <v>12868</v>
      </c>
      <c r="H6" s="19" t="s">
        <v>26</v>
      </c>
      <c r="I6" s="20" t="s">
        <v>27</v>
      </c>
      <c r="J6" s="4"/>
      <c r="L6" s="4"/>
      <c r="M6" s="4"/>
      <c r="N6" s="4"/>
      <c r="O6" s="4"/>
      <c r="P6" s="4"/>
      <c r="Q6" s="4"/>
      <c r="R6" s="4"/>
      <c r="S6" s="4"/>
      <c r="T6" s="4"/>
      <c r="U6" s="4"/>
      <c r="V6" s="4"/>
      <c r="W6" s="4"/>
      <c r="X6" s="4"/>
    </row>
    <row r="7" spans="1:24" ht="15" customHeight="1" x14ac:dyDescent="0.25">
      <c r="B7" s="21"/>
      <c r="C7" s="22"/>
      <c r="D7" s="23"/>
      <c r="E7" s="335" t="s">
        <v>28</v>
      </c>
      <c r="F7" s="338" t="s">
        <v>29</v>
      </c>
      <c r="G7" s="339"/>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1" t="s">
        <v>31</v>
      </c>
      <c r="E8" s="336"/>
      <c r="F8" s="327" t="s">
        <v>32</v>
      </c>
      <c r="G8" s="328"/>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6"/>
      <c r="F9" s="329" t="s">
        <v>33</v>
      </c>
      <c r="G9" s="330"/>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3" t="s">
        <v>35</v>
      </c>
      <c r="E10" s="336"/>
      <c r="F10" s="327" t="s">
        <v>36</v>
      </c>
      <c r="G10" s="328"/>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7"/>
      <c r="F11" s="340" t="s">
        <v>37</v>
      </c>
      <c r="G11" s="341"/>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4"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7" t="s">
        <v>40</v>
      </c>
      <c r="B15" s="321" t="s">
        <v>41</v>
      </c>
      <c r="C15" s="322"/>
      <c r="D15" s="322"/>
      <c r="E15" s="322"/>
      <c r="F15" s="323"/>
      <c r="G15" s="258" t="s">
        <v>42</v>
      </c>
      <c r="H15" s="258" t="s">
        <v>43</v>
      </c>
      <c r="I15" s="259" t="s">
        <v>44</v>
      </c>
      <c r="J15" s="4"/>
      <c r="K15" s="4"/>
      <c r="L15" s="4"/>
      <c r="M15" s="4"/>
      <c r="N15" s="4"/>
      <c r="O15" s="4"/>
      <c r="P15" s="4"/>
      <c r="Q15" s="4"/>
      <c r="R15" s="4"/>
      <c r="S15" s="4"/>
      <c r="T15" s="4"/>
      <c r="U15" s="4"/>
      <c r="V15" s="4"/>
      <c r="W15" s="4"/>
      <c r="X15" s="4"/>
    </row>
    <row r="16" spans="1:24" ht="12.75" customHeight="1" x14ac:dyDescent="0.25">
      <c r="A16" s="324" t="s">
        <v>29</v>
      </c>
      <c r="B16" s="320" t="str">
        <f>'PR-RAS'!B6</f>
        <v xml:space="preserve">PRIHODI POSLOVANJA (šifre 61+62+63+64+65+66+67+68) </v>
      </c>
      <c r="C16" s="316"/>
      <c r="D16" s="316"/>
      <c r="E16" s="316"/>
      <c r="F16" s="317"/>
      <c r="G16" s="34" t="str">
        <f>'PR-RAS'!C6</f>
        <v>6</v>
      </c>
      <c r="H16" s="170">
        <f>'PR-RAS'!D6</f>
        <v>1127503.5699999998</v>
      </c>
      <c r="I16" s="170">
        <f>'PR-RAS'!E6</f>
        <v>1372575.53</v>
      </c>
      <c r="J16" s="4"/>
      <c r="K16" s="4"/>
      <c r="L16" s="4"/>
      <c r="M16" s="4"/>
      <c r="N16" s="4"/>
      <c r="O16" s="4"/>
      <c r="P16" s="4"/>
      <c r="Q16" s="4"/>
      <c r="R16" s="4"/>
      <c r="S16" s="4"/>
      <c r="T16" s="4"/>
      <c r="U16" s="4"/>
      <c r="V16" s="4"/>
      <c r="W16" s="4"/>
      <c r="X16" s="4"/>
    </row>
    <row r="17" spans="1:24" ht="12.75" customHeight="1" x14ac:dyDescent="0.25">
      <c r="A17" s="325"/>
      <c r="B17" s="309" t="str">
        <f>'PR-RAS'!B151</f>
        <v xml:space="preserve">RASHODI POSLOVANJA (šifre 31+32+34+35+36+37+38) </v>
      </c>
      <c r="C17" s="310"/>
      <c r="D17" s="310"/>
      <c r="E17" s="310"/>
      <c r="F17" s="311"/>
      <c r="G17" s="35" t="str">
        <f>'PR-RAS'!C151</f>
        <v>3</v>
      </c>
      <c r="H17" s="170">
        <f>'PR-RAS'!D151</f>
        <v>1103978.03</v>
      </c>
      <c r="I17" s="170">
        <f>'PR-RAS'!E151</f>
        <v>1340161.4100000001</v>
      </c>
      <c r="J17" s="4"/>
      <c r="K17" s="4"/>
      <c r="L17" s="4"/>
      <c r="M17" s="4"/>
      <c r="N17" s="4"/>
      <c r="O17" s="4"/>
      <c r="P17" s="4"/>
      <c r="Q17" s="4"/>
      <c r="R17" s="4"/>
      <c r="S17" s="4"/>
      <c r="T17" s="4"/>
      <c r="U17" s="4"/>
      <c r="V17" s="4"/>
      <c r="W17" s="4"/>
      <c r="X17" s="4"/>
    </row>
    <row r="18" spans="1:24" ht="12.75" customHeight="1" x14ac:dyDescent="0.25">
      <c r="A18" s="325"/>
      <c r="B18" s="309" t="str">
        <f>'PR-RAS'!B645</f>
        <v>Višak prihoda i primitaka raspoloživ u sljedećem razdoblju (šifre X005 + '9221-9222' - Y005 - '9222-9221')</v>
      </c>
      <c r="C18" s="310"/>
      <c r="D18" s="310"/>
      <c r="E18" s="310"/>
      <c r="F18" s="311"/>
      <c r="G18" s="35" t="str">
        <f>'PR-RAS'!C645</f>
        <v>X006</v>
      </c>
      <c r="H18" s="170">
        <f>'PR-RAS'!D645</f>
        <v>6514.8499999997302</v>
      </c>
      <c r="I18" s="170">
        <f>'PR-RAS'!E645</f>
        <v>12122.929999999906</v>
      </c>
      <c r="J18" s="4"/>
      <c r="K18" s="4"/>
      <c r="L18" s="4"/>
      <c r="M18" s="4"/>
      <c r="N18" s="4"/>
      <c r="O18" s="4"/>
      <c r="P18" s="4"/>
      <c r="Q18" s="4"/>
      <c r="R18" s="4"/>
      <c r="S18" s="4"/>
      <c r="T18" s="4"/>
      <c r="U18" s="4"/>
      <c r="V18" s="4"/>
      <c r="W18" s="4"/>
      <c r="X18" s="4"/>
    </row>
    <row r="19" spans="1:24" ht="12.75" customHeight="1" x14ac:dyDescent="0.25">
      <c r="A19" s="326"/>
      <c r="B19" s="312" t="str">
        <f>'PR-RAS'!B646</f>
        <v>Manjak prihoda i primitaka za pokriće u sljedećem razdoblju (šifre Y005 + '9222-9221' - X005 - '9221-9222' )</v>
      </c>
      <c r="C19" s="313"/>
      <c r="D19" s="313"/>
      <c r="E19" s="313"/>
      <c r="F19" s="314"/>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4" t="s">
        <v>32</v>
      </c>
      <c r="B20" s="320" t="str">
        <f>BILANCA!B7</f>
        <v>Nefinancijska imovina (šifre 01+02+03+04+05+06)</v>
      </c>
      <c r="C20" s="316"/>
      <c r="D20" s="316"/>
      <c r="E20" s="316"/>
      <c r="F20" s="317"/>
      <c r="G20" s="157" t="str">
        <f>BILANCA!C7</f>
        <v>B002</v>
      </c>
      <c r="H20" s="172">
        <f>BILANCA!D7</f>
        <v>1626328.4</v>
      </c>
      <c r="I20" s="173">
        <f>BILANCA!E7</f>
        <v>1604574.61</v>
      </c>
      <c r="J20" s="4"/>
      <c r="K20" s="4"/>
      <c r="L20" s="4"/>
      <c r="M20" s="4"/>
      <c r="N20" s="4"/>
      <c r="O20" s="4"/>
      <c r="P20" s="4"/>
      <c r="Q20" s="4"/>
      <c r="R20" s="4"/>
      <c r="S20" s="4"/>
      <c r="T20" s="4"/>
      <c r="U20" s="4"/>
      <c r="V20" s="4"/>
      <c r="W20" s="4"/>
      <c r="X20" s="4"/>
    </row>
    <row r="21" spans="1:24" ht="12.75" customHeight="1" x14ac:dyDescent="0.25">
      <c r="A21" s="325"/>
      <c r="B21" s="309" t="str">
        <f>BILANCA!B68</f>
        <v>Financijska imovina (šifre 11+12+13+14+15+16+17+19)</v>
      </c>
      <c r="C21" s="310"/>
      <c r="D21" s="310"/>
      <c r="E21" s="310"/>
      <c r="F21" s="311"/>
      <c r="G21" s="158" t="str">
        <f>BILANCA!C68</f>
        <v>1</v>
      </c>
      <c r="H21" s="174">
        <f>BILANCA!D68</f>
        <v>96533.33</v>
      </c>
      <c r="I21" s="175">
        <f>BILANCA!E68</f>
        <v>124006.12</v>
      </c>
      <c r="J21" s="4"/>
      <c r="K21" s="4"/>
      <c r="L21" s="4"/>
      <c r="M21" s="4"/>
      <c r="N21" s="4"/>
      <c r="O21" s="4"/>
      <c r="P21" s="4"/>
      <c r="Q21" s="4"/>
      <c r="R21" s="4"/>
      <c r="S21" s="4"/>
      <c r="T21" s="4"/>
      <c r="U21" s="4"/>
      <c r="V21" s="4"/>
      <c r="W21" s="4"/>
      <c r="X21" s="4"/>
    </row>
    <row r="22" spans="1:24" ht="12.75" customHeight="1" x14ac:dyDescent="0.25">
      <c r="A22" s="325"/>
      <c r="B22" s="309" t="str">
        <f>BILANCA!B176</f>
        <v xml:space="preserve">Obveze (šifre 23+24+25+26+29) </v>
      </c>
      <c r="C22" s="310"/>
      <c r="D22" s="310"/>
      <c r="E22" s="310"/>
      <c r="F22" s="311"/>
      <c r="G22" s="158" t="str">
        <f>BILANCA!C176</f>
        <v>2</v>
      </c>
      <c r="H22" s="174">
        <f>BILANCA!D176</f>
        <v>89521.49</v>
      </c>
      <c r="I22" s="175">
        <f>BILANCA!E176</f>
        <v>115030.68</v>
      </c>
      <c r="J22" s="4"/>
      <c r="K22" s="4"/>
      <c r="L22" s="4"/>
      <c r="M22" s="4"/>
      <c r="N22" s="4"/>
      <c r="O22" s="4"/>
      <c r="P22" s="4"/>
      <c r="Q22" s="4"/>
      <c r="R22" s="4"/>
      <c r="S22" s="4"/>
      <c r="T22" s="4"/>
      <c r="U22" s="4"/>
      <c r="V22" s="4"/>
      <c r="W22" s="4"/>
      <c r="X22" s="4"/>
    </row>
    <row r="23" spans="1:24" ht="12.75" customHeight="1" x14ac:dyDescent="0.25">
      <c r="A23" s="326"/>
      <c r="B23" s="312" t="str">
        <f>BILANCA!B237</f>
        <v>Vlastiti izvori (šifre 91 + 922 - 93 + 96 do 98)</v>
      </c>
      <c r="C23" s="313"/>
      <c r="D23" s="313"/>
      <c r="E23" s="313"/>
      <c r="F23" s="314"/>
      <c r="G23" s="159" t="str">
        <f>BILANCA!C237</f>
        <v>9</v>
      </c>
      <c r="H23" s="176">
        <f>BILANCA!D237</f>
        <v>1633340.2400000002</v>
      </c>
      <c r="I23" s="177">
        <f>BILANCA!E237</f>
        <v>1613550.05</v>
      </c>
      <c r="J23" s="4"/>
      <c r="K23" s="4"/>
      <c r="L23" s="4"/>
      <c r="M23" s="4"/>
      <c r="N23" s="4"/>
      <c r="O23" s="4"/>
      <c r="P23" s="4"/>
      <c r="Q23" s="4"/>
      <c r="R23" s="4"/>
      <c r="S23" s="4"/>
      <c r="T23" s="4"/>
      <c r="U23" s="4"/>
      <c r="V23" s="4"/>
      <c r="W23" s="4"/>
      <c r="X23" s="4"/>
    </row>
    <row r="24" spans="1:24" ht="12.75" customHeight="1" x14ac:dyDescent="0.25">
      <c r="A24" s="324" t="s">
        <v>45</v>
      </c>
      <c r="B24" s="320" t="str">
        <f>'RAS-funkcijski'!B5</f>
        <v>Opće javne usluge (šifre 011+012+013+014 do 018)</v>
      </c>
      <c r="C24" s="316"/>
      <c r="D24" s="316"/>
      <c r="E24" s="316"/>
      <c r="F24" s="317"/>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5"/>
      <c r="B25" s="309" t="str">
        <f>'RAS-funkcijski'!B35</f>
        <v>Ekonomski poslovi (šifre 041+042+043+044+045+046+047+048+049)</v>
      </c>
      <c r="C25" s="310"/>
      <c r="D25" s="310"/>
      <c r="E25" s="310"/>
      <c r="F25" s="311"/>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5"/>
      <c r="B26" s="309" t="str">
        <f>'RAS-funkcijski'!B88</f>
        <v>Rashodi vezani za stanovanje i kom. pogodnosti koji nisu drugdje svrstani</v>
      </c>
      <c r="C26" s="310"/>
      <c r="D26" s="310"/>
      <c r="E26" s="310"/>
      <c r="F26" s="311"/>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5"/>
      <c r="B27" s="309" t="str">
        <f>'RAS-funkcijski'!B114</f>
        <v>Obrazovanje (šifre 091+092+093+094+095+096+097+098)</v>
      </c>
      <c r="C27" s="310"/>
      <c r="D27" s="310"/>
      <c r="E27" s="310"/>
      <c r="F27" s="311"/>
      <c r="G27" s="158" t="str">
        <f>'RAS-funkcijski'!C114</f>
        <v>09</v>
      </c>
      <c r="H27" s="174">
        <f>'RAS-funkcijski'!D114</f>
        <v>1128327.6099999999</v>
      </c>
      <c r="I27" s="175">
        <f>'RAS-funkcijski'!E114</f>
        <v>1366749.6300000001</v>
      </c>
      <c r="J27" s="4"/>
      <c r="K27" s="4"/>
      <c r="L27" s="4"/>
      <c r="M27" s="4"/>
      <c r="N27" s="4"/>
      <c r="O27" s="4"/>
      <c r="P27" s="4"/>
      <c r="Q27" s="4"/>
      <c r="R27" s="4"/>
      <c r="S27" s="4"/>
      <c r="T27" s="4"/>
      <c r="U27" s="4"/>
      <c r="V27" s="4"/>
      <c r="W27" s="4"/>
      <c r="X27" s="4"/>
    </row>
    <row r="28" spans="1:24" ht="12.75" customHeight="1" x14ac:dyDescent="0.25">
      <c r="A28" s="326"/>
      <c r="B28" s="312" t="str">
        <f>'RAS-funkcijski'!B141</f>
        <v>Kontrolni zbroj (šifre 01+02+03+04+05+06+07+08+09+10)</v>
      </c>
      <c r="C28" s="313"/>
      <c r="D28" s="313"/>
      <c r="E28" s="313"/>
      <c r="F28" s="314"/>
      <c r="G28" s="159" t="str">
        <f>'RAS-funkcijski'!C141</f>
        <v>R1</v>
      </c>
      <c r="H28" s="178">
        <f>'RAS-funkcijski'!D141</f>
        <v>1128327.6099999999</v>
      </c>
      <c r="I28" s="179">
        <f>'RAS-funkcijski'!E141</f>
        <v>1366749.6300000001</v>
      </c>
      <c r="J28" s="4"/>
      <c r="K28" s="4"/>
      <c r="L28" s="4"/>
      <c r="M28" s="4"/>
      <c r="N28" s="4"/>
      <c r="O28" s="4"/>
      <c r="P28" s="4"/>
      <c r="Q28" s="4"/>
      <c r="R28" s="4"/>
      <c r="S28" s="4"/>
      <c r="T28" s="4"/>
      <c r="U28" s="4"/>
      <c r="V28" s="4"/>
      <c r="W28" s="4"/>
      <c r="X28" s="4"/>
    </row>
    <row r="29" spans="1:24" ht="12.75" customHeight="1" x14ac:dyDescent="0.25">
      <c r="A29" s="324" t="s">
        <v>36</v>
      </c>
      <c r="B29" s="315" t="str">
        <f>'P-VRIO'!B5</f>
        <v>Promjene u vrijednosti i obujmu imovine (šifre 91511+91512)</v>
      </c>
      <c r="C29" s="316"/>
      <c r="D29" s="316"/>
      <c r="E29" s="316"/>
      <c r="F29" s="317"/>
      <c r="G29" s="157" t="str">
        <f>'P-VRIO'!C5</f>
        <v>9151</v>
      </c>
      <c r="H29" s="172">
        <f>'P-VRIO'!D5</f>
        <v>51940.32</v>
      </c>
      <c r="I29" s="173">
        <f>'P-VRIO'!E5</f>
        <v>51940.32</v>
      </c>
      <c r="J29" s="4"/>
      <c r="K29" s="4"/>
      <c r="L29" s="4"/>
      <c r="M29" s="4"/>
      <c r="N29" s="4"/>
      <c r="O29" s="4"/>
      <c r="P29" s="4"/>
      <c r="Q29" s="4"/>
      <c r="R29" s="4"/>
      <c r="S29" s="4"/>
      <c r="T29" s="4"/>
      <c r="U29" s="4"/>
      <c r="V29" s="4"/>
      <c r="W29" s="4"/>
      <c r="X29" s="4"/>
    </row>
    <row r="30" spans="1:24" ht="12.75" customHeight="1" x14ac:dyDescent="0.25">
      <c r="A30" s="325"/>
      <c r="B30" s="318" t="str">
        <f>'P-VRIO'!B22</f>
        <v>Promjene u obujmu imovine (šifre P016+P023)</v>
      </c>
      <c r="C30" s="310"/>
      <c r="D30" s="310"/>
      <c r="E30" s="310"/>
      <c r="F30" s="311"/>
      <c r="G30" s="158" t="str">
        <f>'P-VRIO'!C22</f>
        <v>91512</v>
      </c>
      <c r="H30" s="174">
        <f>'P-VRIO'!D22</f>
        <v>51940.32</v>
      </c>
      <c r="I30" s="175">
        <f>'P-VRIO'!E22</f>
        <v>51940.32</v>
      </c>
      <c r="J30" s="4"/>
      <c r="K30" s="4"/>
      <c r="L30" s="4"/>
      <c r="M30" s="4"/>
      <c r="N30" s="4"/>
      <c r="O30" s="4"/>
      <c r="P30" s="4"/>
      <c r="Q30" s="4"/>
      <c r="R30" s="4"/>
      <c r="S30" s="4"/>
      <c r="T30" s="4"/>
      <c r="U30" s="4"/>
      <c r="V30" s="4"/>
      <c r="W30" s="4"/>
      <c r="X30" s="4"/>
    </row>
    <row r="31" spans="1:24" ht="12.75" customHeight="1" x14ac:dyDescent="0.25">
      <c r="A31" s="325"/>
      <c r="B31" s="318" t="str">
        <f>'P-VRIO'!B38</f>
        <v>Promjene u vrijednosti (revalorizacija) i obujmu obveza (šifre 91521+91522)</v>
      </c>
      <c r="C31" s="310"/>
      <c r="D31" s="310"/>
      <c r="E31" s="310"/>
      <c r="F31" s="311"/>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6"/>
      <c r="B32" s="319" t="str">
        <f>'P-VRIO'!B44</f>
        <v>Promjene u obujmu obveza (šifre P035 do P038)</v>
      </c>
      <c r="C32" s="313"/>
      <c r="D32" s="313"/>
      <c r="E32" s="313"/>
      <c r="F32" s="314"/>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4" t="s">
        <v>37</v>
      </c>
      <c r="B33" s="320" t="str">
        <f>OBVEZE!B5</f>
        <v>Stanje obveza 1. siječnja (=stanju obveza iz Izvještaja o obvezama na 31. prosinca prethodne godine)</v>
      </c>
      <c r="C33" s="316"/>
      <c r="D33" s="316"/>
      <c r="E33" s="316"/>
      <c r="F33" s="317"/>
      <c r="G33" s="157" t="str">
        <f>OBVEZE!C5</f>
        <v>V001</v>
      </c>
      <c r="H33" s="180" t="s">
        <v>46</v>
      </c>
      <c r="I33" s="181">
        <f>OBVEZE!D5</f>
        <v>89521.49</v>
      </c>
      <c r="J33" s="4"/>
      <c r="K33" s="4"/>
      <c r="L33" s="4"/>
      <c r="M33" s="4"/>
      <c r="N33" s="4"/>
      <c r="O33" s="4"/>
      <c r="P33" s="4"/>
      <c r="Q33" s="4"/>
      <c r="R33" s="4"/>
      <c r="S33" s="4"/>
      <c r="T33" s="4"/>
      <c r="U33" s="4"/>
      <c r="V33" s="4"/>
      <c r="W33" s="4"/>
      <c r="X33" s="4"/>
    </row>
    <row r="34" spans="1:24" ht="12.75" customHeight="1" x14ac:dyDescent="0.25">
      <c r="A34" s="325"/>
      <c r="B34" s="309" t="str">
        <f>OBVEZE!B42</f>
        <v>Stanje obveza na kraju izvještajnog razdoblja (šifre V001+V002-V004) i (šifre V007+V009)</v>
      </c>
      <c r="C34" s="310"/>
      <c r="D34" s="310"/>
      <c r="E34" s="310"/>
      <c r="F34" s="311"/>
      <c r="G34" s="158" t="str">
        <f>OBVEZE!C42</f>
        <v>V006</v>
      </c>
      <c r="H34" s="174" t="s">
        <v>46</v>
      </c>
      <c r="I34" s="175">
        <f>OBVEZE!D42</f>
        <v>115030.67999999993</v>
      </c>
      <c r="J34" s="4"/>
      <c r="K34" s="4"/>
      <c r="L34" s="4"/>
      <c r="M34" s="4"/>
      <c r="N34" s="4"/>
      <c r="O34" s="4"/>
      <c r="P34" s="4"/>
      <c r="Q34" s="4"/>
      <c r="R34" s="4"/>
      <c r="S34" s="4"/>
      <c r="T34" s="4"/>
      <c r="U34" s="4"/>
      <c r="V34" s="4"/>
      <c r="W34" s="4"/>
      <c r="X34" s="4"/>
    </row>
    <row r="35" spans="1:24" ht="12.75" customHeight="1" x14ac:dyDescent="0.25">
      <c r="A35" s="325"/>
      <c r="B35" s="309" t="str">
        <f>OBVEZE!B43</f>
        <v>Stanje dospjelih obveza na kraju izvještajnog razdoblja (šifre V008+D23+D24 + 'D dio 25,26')</v>
      </c>
      <c r="C35" s="310"/>
      <c r="D35" s="310"/>
      <c r="E35" s="310"/>
      <c r="F35" s="311"/>
      <c r="G35" s="158" t="str">
        <f>OBVEZE!C43</f>
        <v>V007</v>
      </c>
      <c r="H35" s="174" t="s">
        <v>46</v>
      </c>
      <c r="I35" s="175">
        <f>OBVEZE!D43</f>
        <v>22399.59</v>
      </c>
      <c r="J35" s="4"/>
      <c r="K35" s="4"/>
      <c r="L35" s="4"/>
      <c r="M35" s="4"/>
      <c r="N35" s="4"/>
      <c r="O35" s="4"/>
      <c r="P35" s="4"/>
      <c r="Q35" s="4"/>
      <c r="R35" s="4"/>
      <c r="S35" s="4"/>
      <c r="T35" s="4"/>
      <c r="U35" s="4"/>
      <c r="V35" s="4"/>
      <c r="W35" s="4"/>
      <c r="X35" s="4"/>
    </row>
    <row r="36" spans="1:24" ht="12.75" customHeight="1" x14ac:dyDescent="0.25">
      <c r="A36" s="326"/>
      <c r="B36" s="312" t="str">
        <f>OBVEZE!B101</f>
        <v>Stanje nedospjelih obveza na kraju izvještajnog razdoblja (šifre V010 + ND23 + ND24 + 'ND dio 25,26')</v>
      </c>
      <c r="C36" s="313"/>
      <c r="D36" s="313"/>
      <c r="E36" s="313"/>
      <c r="F36" s="314"/>
      <c r="G36" s="159" t="str">
        <f>OBVEZE!C101</f>
        <v>V009</v>
      </c>
      <c r="H36" s="178" t="s">
        <v>46</v>
      </c>
      <c r="I36" s="179">
        <f>OBVEZE!D101</f>
        <v>92631.09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08" t="s">
        <v>47</v>
      </c>
      <c r="I39" s="308"/>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5"/>
      <c r="I40" s="254"/>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82" zoomScaleNormal="100" workbookViewId="0">
      <selection activeCell="E295" sqref="E29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7" t="s">
        <v>48</v>
      </c>
      <c r="B1" s="299" t="s">
        <v>49</v>
      </c>
      <c r="C1" s="297" t="s">
        <v>34</v>
      </c>
      <c r="D1" s="300" t="s">
        <v>35</v>
      </c>
      <c r="E1" s="298" t="s">
        <v>50</v>
      </c>
      <c r="F1" s="301" t="s">
        <v>39</v>
      </c>
    </row>
    <row r="2" spans="1:25" s="222" customFormat="1" ht="50.1" customHeight="1" x14ac:dyDescent="0.25">
      <c r="A2" s="346" t="s">
        <v>51</v>
      </c>
      <c r="B2" s="347"/>
      <c r="C2" s="347"/>
      <c r="D2" s="347"/>
      <c r="E2" s="347"/>
      <c r="F2" s="347"/>
    </row>
    <row r="3" spans="1:25" s="222" customFormat="1" ht="48" x14ac:dyDescent="0.25">
      <c r="A3" s="293" t="s">
        <v>52</v>
      </c>
      <c r="B3" s="294" t="s">
        <v>41</v>
      </c>
      <c r="C3" s="276" t="s">
        <v>42</v>
      </c>
      <c r="D3" s="294" t="s">
        <v>53</v>
      </c>
      <c r="E3" s="294" t="s">
        <v>54</v>
      </c>
      <c r="F3" s="277"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8" t="s">
        <v>57</v>
      </c>
      <c r="B5" s="349"/>
      <c r="C5" s="214"/>
      <c r="D5" s="72"/>
      <c r="E5" s="72"/>
      <c r="F5" s="59"/>
    </row>
    <row r="6" spans="1:25" ht="12.75" customHeight="1" x14ac:dyDescent="0.2">
      <c r="A6" s="53">
        <v>6</v>
      </c>
      <c r="B6" s="85" t="s">
        <v>58</v>
      </c>
      <c r="C6" s="50" t="s">
        <v>59</v>
      </c>
      <c r="D6" s="51">
        <f>D7+D44+D50+D82+D106+D124+D133+D139</f>
        <v>1127503.5699999998</v>
      </c>
      <c r="E6" s="51">
        <f>E7+E44+E50+E82+E106+E124+E133+E139</f>
        <v>1372575.53</v>
      </c>
      <c r="F6" s="52">
        <f t="shared" ref="F6:F131" si="0">IF(D6&lt;&gt;0,IF(E6/D6&gt;=100,"&gt;&gt;100",E6/D6*100),"-")</f>
        <v>121.73580346180192</v>
      </c>
    </row>
    <row r="7" spans="1:25" ht="12.75" customHeight="1" x14ac:dyDescent="0.2">
      <c r="A7" s="53">
        <v>61</v>
      </c>
      <c r="B7" s="292"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1015381.7899999999</v>
      </c>
      <c r="E50" s="51">
        <f>E51+E54+E59+E62+E65+E68+E71+E74+E77</f>
        <v>1288201.58</v>
      </c>
      <c r="F50" s="52">
        <f t="shared" si="0"/>
        <v>126.86869044598488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980094.07</v>
      </c>
      <c r="E68" s="51">
        <f t="shared" si="15"/>
        <v>1210486.6100000001</v>
      </c>
      <c r="F68" s="52">
        <f t="shared" si="0"/>
        <v>123.50718640711705</v>
      </c>
    </row>
    <row r="69" spans="1:6" ht="12.75" customHeight="1" x14ac:dyDescent="0.2">
      <c r="A69" s="53" t="s">
        <v>184</v>
      </c>
      <c r="B69" s="85" t="s">
        <v>185</v>
      </c>
      <c r="C69" s="50" t="s">
        <v>184</v>
      </c>
      <c r="D69" s="242">
        <v>980094.07</v>
      </c>
      <c r="E69" s="242">
        <v>1210486.6100000001</v>
      </c>
      <c r="F69" s="52">
        <f t="shared" si="0"/>
        <v>123.50718640711705</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27924.799999999999</v>
      </c>
      <c r="F74" s="52" t="str">
        <f t="shared" si="0"/>
        <v>-</v>
      </c>
    </row>
    <row r="75" spans="1:6" ht="12.75" customHeight="1" x14ac:dyDescent="0.2">
      <c r="A75" s="53" t="s">
        <v>196</v>
      </c>
      <c r="B75" s="85" t="s">
        <v>197</v>
      </c>
      <c r="C75" s="50" t="s">
        <v>196</v>
      </c>
      <c r="D75" s="242">
        <v>0</v>
      </c>
      <c r="E75" s="242">
        <v>27924.799999999999</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35287.72</v>
      </c>
      <c r="E77" s="51">
        <f t="shared" si="18"/>
        <v>49790.17</v>
      </c>
      <c r="F77" s="52">
        <f t="shared" si="0"/>
        <v>141.09772464755443</v>
      </c>
    </row>
    <row r="78" spans="1:6" ht="12.75" customHeight="1" x14ac:dyDescent="0.2">
      <c r="A78" s="53">
        <v>6391</v>
      </c>
      <c r="B78" s="85" t="s">
        <v>202</v>
      </c>
      <c r="C78" s="50" t="s">
        <v>203</v>
      </c>
      <c r="D78" s="242">
        <v>2713.59</v>
      </c>
      <c r="E78" s="242">
        <v>11586.22</v>
      </c>
      <c r="F78" s="52">
        <f t="shared" si="0"/>
        <v>426.97017603985864</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32574.13</v>
      </c>
      <c r="E80" s="242">
        <v>38203.949999999997</v>
      </c>
      <c r="F80" s="52">
        <f t="shared" si="0"/>
        <v>117.28310165152529</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23368.21</v>
      </c>
      <c r="E106" s="51">
        <f t="shared" si="23"/>
        <v>13126.71</v>
      </c>
      <c r="F106" s="52">
        <f t="shared" si="0"/>
        <v>56.173365439629308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23368.21</v>
      </c>
      <c r="E112" s="51">
        <f t="shared" si="25"/>
        <v>13126.71</v>
      </c>
      <c r="F112" s="52">
        <f t="shared" si="0"/>
        <v>56.173365439629308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23368.21</v>
      </c>
      <c r="E117" s="242">
        <v>13126.71</v>
      </c>
      <c r="F117" s="52">
        <f t="shared" si="0"/>
        <v>56.173365439629308</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2750.17</v>
      </c>
      <c r="E124" s="51">
        <f t="shared" si="27"/>
        <v>2721.52</v>
      </c>
      <c r="F124" s="52">
        <f t="shared" si="0"/>
        <v>98.958246217506556</v>
      </c>
    </row>
    <row r="125" spans="1:6" ht="12.75" customHeight="1" x14ac:dyDescent="0.2">
      <c r="A125" s="53">
        <v>661</v>
      </c>
      <c r="B125" s="86" t="s">
        <v>296</v>
      </c>
      <c r="C125" s="50" t="s">
        <v>297</v>
      </c>
      <c r="D125" s="51">
        <f t="shared" ref="D125:E125" si="28">SUM(D126:D127)</f>
        <v>2750.17</v>
      </c>
      <c r="E125" s="51">
        <f t="shared" si="28"/>
        <v>2721.52</v>
      </c>
      <c r="F125" s="52">
        <f t="shared" si="0"/>
        <v>98.958246217506556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2750.17</v>
      </c>
      <c r="E127" s="242">
        <v>2721.52</v>
      </c>
      <c r="F127" s="52">
        <f t="shared" si="0"/>
        <v>98.958246217506556</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86003.4</v>
      </c>
      <c r="E133" s="51">
        <f t="shared" si="30"/>
        <v>68525.72</v>
      </c>
      <c r="F133" s="52">
        <f t="shared" ref="F133:F223" si="31">IF(D133&lt;&gt;0,IF(E133/D133&gt;=100,"&gt;&gt;100",E133/D133*100),"-")</f>
        <v>79.677919710151002</v>
      </c>
    </row>
    <row r="134" spans="1:6" ht="22.8" x14ac:dyDescent="0.2">
      <c r="A134" s="53">
        <v>671</v>
      </c>
      <c r="B134" s="232" t="s">
        <v>314</v>
      </c>
      <c r="C134" s="50" t="s">
        <v>315</v>
      </c>
      <c r="D134" s="51">
        <f t="shared" ref="D134:E134" si="32">SUM(D135:D137)</f>
        <v>86003.4</v>
      </c>
      <c r="E134" s="51">
        <f t="shared" si="32"/>
        <v>68525.72</v>
      </c>
      <c r="F134" s="52">
        <f t="shared" si="31"/>
        <v>79.677919710151002</v>
      </c>
    </row>
    <row r="135" spans="1:6" ht="12.75" customHeight="1" x14ac:dyDescent="0.2">
      <c r="A135" s="53">
        <v>6711</v>
      </c>
      <c r="B135" s="85" t="s">
        <v>316</v>
      </c>
      <c r="C135" s="50" t="s">
        <v>317</v>
      </c>
      <c r="D135" s="242">
        <v>86003.4</v>
      </c>
      <c r="E135" s="242">
        <v>68525.72</v>
      </c>
      <c r="F135" s="52">
        <f t="shared" si="31"/>
        <v>79.677919710151002</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1103978.03</v>
      </c>
      <c r="E151" s="51">
        <f t="shared" si="35"/>
        <v>1340161.4100000001</v>
      </c>
      <c r="F151" s="52">
        <f t="shared" si="31"/>
        <v>121.39384784677283</v>
      </c>
    </row>
    <row r="152" spans="1:6" ht="12.75" customHeight="1" x14ac:dyDescent="0.2">
      <c r="A152" s="53">
        <v>31</v>
      </c>
      <c r="B152" s="85" t="s">
        <v>349</v>
      </c>
      <c r="C152" s="50" t="s">
        <v>35</v>
      </c>
      <c r="D152" s="51">
        <f t="shared" ref="D152:E152" si="36">D153+D158+D159</f>
        <v>942006.0199999999</v>
      </c>
      <c r="E152" s="51">
        <f t="shared" si="36"/>
        <v>1108229.5699999998</v>
      </c>
      <c r="F152" s="52">
        <f t="shared" si="31"/>
        <v>117.64569933427813</v>
      </c>
    </row>
    <row r="153" spans="1:6" ht="12.75" customHeight="1" x14ac:dyDescent="0.2">
      <c r="A153" s="53">
        <v>311</v>
      </c>
      <c r="B153" s="85" t="s">
        <v>350</v>
      </c>
      <c r="C153" s="50" t="s">
        <v>351</v>
      </c>
      <c r="D153" s="51">
        <f t="shared" ref="D153:E153" si="37">SUM(D154:D157)</f>
        <v>774464.11</v>
      </c>
      <c r="E153" s="51">
        <f t="shared" si="37"/>
        <v>911376.94</v>
      </c>
      <c r="F153" s="52">
        <f t="shared" si="31"/>
        <v>117.67839571029315</v>
      </c>
    </row>
    <row r="154" spans="1:6" ht="12.75" customHeight="1" x14ac:dyDescent="0.2">
      <c r="A154" s="53">
        <v>3111</v>
      </c>
      <c r="B154" s="85" t="s">
        <v>352</v>
      </c>
      <c r="C154" s="50" t="s">
        <v>353</v>
      </c>
      <c r="D154" s="242">
        <v>774464.11</v>
      </c>
      <c r="E154" s="242">
        <v>911376.94</v>
      </c>
      <c r="F154" s="52">
        <f t="shared" si="31"/>
        <v>117.67839571029315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39755.31</v>
      </c>
      <c r="E158" s="242">
        <v>46485.71</v>
      </c>
      <c r="F158" s="52">
        <f t="shared" si="31"/>
        <v>116.92956236537961</v>
      </c>
    </row>
    <row r="159" spans="1:6" ht="12.75" customHeight="1" x14ac:dyDescent="0.2">
      <c r="A159" s="53">
        <v>313</v>
      </c>
      <c r="B159" s="85" t="s">
        <v>362</v>
      </c>
      <c r="C159" s="50" t="s">
        <v>363</v>
      </c>
      <c r="D159" s="51">
        <f t="shared" ref="D159:E159" si="38">SUM(D160:D162)</f>
        <v>127786.6</v>
      </c>
      <c r="E159" s="51">
        <f t="shared" si="38"/>
        <v>150366.92000000001</v>
      </c>
      <c r="F159" s="52">
        <f t="shared" si="31"/>
        <v>117.67033476123474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127786.6</v>
      </c>
      <c r="E161" s="242">
        <v>150366.92000000001</v>
      </c>
      <c r="F161" s="52">
        <f t="shared" si="31"/>
        <v>117.67033476123474</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128293.75</v>
      </c>
      <c r="E163" s="51">
        <f t="shared" si="39"/>
        <v>197151.89</v>
      </c>
      <c r="F163" s="52">
        <f t="shared" si="31"/>
        <v>153.67224825839142</v>
      </c>
    </row>
    <row r="164" spans="1:6" ht="12.75" customHeight="1" x14ac:dyDescent="0.2">
      <c r="A164" s="53">
        <v>321</v>
      </c>
      <c r="B164" s="85" t="s">
        <v>371</v>
      </c>
      <c r="C164" s="50" t="s">
        <v>372</v>
      </c>
      <c r="D164" s="51">
        <f t="shared" ref="D164:E164" si="40">SUM(D165:D168)</f>
        <v>28647.72</v>
      </c>
      <c r="E164" s="51">
        <f t="shared" si="40"/>
        <v>35467.65</v>
      </c>
      <c r="F164" s="52">
        <f t="shared" si="31"/>
        <v>123.80618771755658</v>
      </c>
    </row>
    <row r="165" spans="1:6" ht="12.75" customHeight="1" x14ac:dyDescent="0.2">
      <c r="A165" s="53">
        <v>3211</v>
      </c>
      <c r="B165" s="85" t="s">
        <v>373</v>
      </c>
      <c r="C165" s="50" t="s">
        <v>374</v>
      </c>
      <c r="D165" s="242">
        <v>5809.73</v>
      </c>
      <c r="E165" s="242">
        <v>10762.56</v>
      </c>
      <c r="F165" s="52">
        <f t="shared" si="31"/>
        <v>185.25060544982296</v>
      </c>
    </row>
    <row r="166" spans="1:6" ht="12.75" customHeight="1" x14ac:dyDescent="0.2">
      <c r="A166" s="53">
        <v>3212</v>
      </c>
      <c r="B166" s="85" t="s">
        <v>375</v>
      </c>
      <c r="C166" s="50" t="s">
        <v>376</v>
      </c>
      <c r="D166" s="242">
        <v>20403.400000000001</v>
      </c>
      <c r="E166" s="242">
        <v>22205.02</v>
      </c>
      <c r="F166" s="52">
        <f t="shared" si="31"/>
        <v>108.82999892174834</v>
      </c>
    </row>
    <row r="167" spans="1:6" ht="12.75" customHeight="1" x14ac:dyDescent="0.2">
      <c r="A167" s="53">
        <v>3213</v>
      </c>
      <c r="B167" s="85" t="s">
        <v>377</v>
      </c>
      <c r="C167" s="50" t="s">
        <v>378</v>
      </c>
      <c r="D167" s="242">
        <v>2394.85</v>
      </c>
      <c r="E167" s="242">
        <v>1979</v>
      </c>
      <c r="F167" s="52">
        <f t="shared" si="31"/>
        <v>82.635655677808643</v>
      </c>
    </row>
    <row r="168" spans="1:6" ht="12.75" customHeight="1" x14ac:dyDescent="0.2">
      <c r="A168" s="53">
        <v>3214</v>
      </c>
      <c r="B168" s="85" t="s">
        <v>379</v>
      </c>
      <c r="C168" s="50" t="s">
        <v>380</v>
      </c>
      <c r="D168" s="242">
        <v>39.74</v>
      </c>
      <c r="E168" s="242">
        <v>521.07000000000005</v>
      </c>
      <c r="F168" s="52">
        <f t="shared" si="31"/>
        <v>1311.1977856064418</v>
      </c>
    </row>
    <row r="169" spans="1:6" ht="12.75" customHeight="1" x14ac:dyDescent="0.2">
      <c r="A169" s="53">
        <v>322</v>
      </c>
      <c r="B169" s="85" t="s">
        <v>381</v>
      </c>
      <c r="C169" s="50" t="s">
        <v>382</v>
      </c>
      <c r="D169" s="51">
        <f t="shared" ref="D169:E169" si="41">SUM(D170:D176)</f>
        <v>63277.479999999996</v>
      </c>
      <c r="E169" s="51">
        <f t="shared" si="41"/>
        <v>133244.58000000002</v>
      </c>
      <c r="F169" s="52">
        <f t="shared" si="31"/>
        <v>210.57188118110903</v>
      </c>
    </row>
    <row r="170" spans="1:6" ht="12.75" customHeight="1" x14ac:dyDescent="0.2">
      <c r="A170" s="53">
        <v>3221</v>
      </c>
      <c r="B170" s="85" t="s">
        <v>383</v>
      </c>
      <c r="C170" s="50" t="s">
        <v>384</v>
      </c>
      <c r="D170" s="242">
        <v>3394.81</v>
      </c>
      <c r="E170" s="242">
        <v>5688.02</v>
      </c>
      <c r="F170" s="52">
        <f t="shared" si="31"/>
        <v>167.55046674187952</v>
      </c>
    </row>
    <row r="171" spans="1:6" ht="12.75" customHeight="1" x14ac:dyDescent="0.2">
      <c r="A171" s="53">
        <v>3222</v>
      </c>
      <c r="B171" s="85" t="s">
        <v>385</v>
      </c>
      <c r="C171" s="50" t="s">
        <v>386</v>
      </c>
      <c r="D171" s="242">
        <v>25139.66</v>
      </c>
      <c r="E171" s="242">
        <v>89843.31</v>
      </c>
      <c r="F171" s="52">
        <f t="shared" si="31"/>
        <v>357.37679029867547</v>
      </c>
    </row>
    <row r="172" spans="1:6" ht="12.75" customHeight="1" x14ac:dyDescent="0.2">
      <c r="A172" s="53">
        <v>3223</v>
      </c>
      <c r="B172" s="85" t="s">
        <v>387</v>
      </c>
      <c r="C172" s="50" t="s">
        <v>388</v>
      </c>
      <c r="D172" s="242">
        <v>30270.84</v>
      </c>
      <c r="E172" s="242">
        <v>32070.21</v>
      </c>
      <c r="F172" s="52">
        <f t="shared" si="31"/>
        <v>105.94423544242576</v>
      </c>
    </row>
    <row r="173" spans="1:6" ht="12.75" customHeight="1" x14ac:dyDescent="0.2">
      <c r="A173" s="53">
        <v>3224</v>
      </c>
      <c r="B173" s="85" t="s">
        <v>389</v>
      </c>
      <c r="C173" s="50" t="s">
        <v>390</v>
      </c>
      <c r="D173" s="242">
        <v>2947.92</v>
      </c>
      <c r="E173" s="242">
        <v>1912</v>
      </c>
      <c r="F173" s="52">
        <f t="shared" si="31"/>
        <v>64.85929061846997</v>
      </c>
    </row>
    <row r="174" spans="1:6" ht="12.75" customHeight="1" x14ac:dyDescent="0.2">
      <c r="A174" s="53">
        <v>3225</v>
      </c>
      <c r="B174" s="85" t="s">
        <v>391</v>
      </c>
      <c r="C174" s="50" t="s">
        <v>392</v>
      </c>
      <c r="D174" s="242">
        <v>1524.25</v>
      </c>
      <c r="E174" s="242">
        <v>3731.04</v>
      </c>
      <c r="F174" s="52">
        <f t="shared" si="31"/>
        <v>244.77874364441527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35394.89</v>
      </c>
      <c r="E177" s="51">
        <f t="shared" si="42"/>
        <v>28293.820000000003</v>
      </c>
      <c r="F177" s="52">
        <f t="shared" si="31"/>
        <v>79.937584210602168</v>
      </c>
    </row>
    <row r="178" spans="1:6" ht="12.75" customHeight="1" x14ac:dyDescent="0.2">
      <c r="A178" s="53">
        <v>3231</v>
      </c>
      <c r="B178" s="85" t="s">
        <v>399</v>
      </c>
      <c r="C178" s="50" t="s">
        <v>400</v>
      </c>
      <c r="D178" s="242">
        <v>2123.88</v>
      </c>
      <c r="E178" s="242">
        <v>1944.8</v>
      </c>
      <c r="F178" s="52">
        <f t="shared" si="31"/>
        <v>91.56826186036875</v>
      </c>
    </row>
    <row r="179" spans="1:6" ht="12.75" customHeight="1" x14ac:dyDescent="0.2">
      <c r="A179" s="53">
        <v>3232</v>
      </c>
      <c r="B179" s="85" t="s">
        <v>401</v>
      </c>
      <c r="C179" s="50" t="s">
        <v>402</v>
      </c>
      <c r="D179" s="242">
        <v>4724.8900000000003</v>
      </c>
      <c r="E179" s="242">
        <v>2996.58</v>
      </c>
      <c r="F179" s="52">
        <f t="shared" si="31"/>
        <v>63.421159011109253</v>
      </c>
    </row>
    <row r="180" spans="1:6" ht="12.75" customHeight="1" x14ac:dyDescent="0.2">
      <c r="A180" s="53">
        <v>3233</v>
      </c>
      <c r="B180" s="85" t="s">
        <v>403</v>
      </c>
      <c r="C180" s="50" t="s">
        <v>404</v>
      </c>
      <c r="D180" s="242">
        <v>796.74</v>
      </c>
      <c r="E180" s="242">
        <v>22.5</v>
      </c>
      <c r="F180" s="52">
        <f t="shared" si="31"/>
        <v>2.8240078319150537</v>
      </c>
    </row>
    <row r="181" spans="1:6" ht="12.75" customHeight="1" x14ac:dyDescent="0.2">
      <c r="A181" s="53">
        <v>3234</v>
      </c>
      <c r="B181" s="85" t="s">
        <v>405</v>
      </c>
      <c r="C181" s="50" t="s">
        <v>406</v>
      </c>
      <c r="D181" s="242">
        <v>5949.99</v>
      </c>
      <c r="E181" s="242">
        <v>5719.36</v>
      </c>
      <c r="F181" s="52">
        <f t="shared" si="31"/>
        <v>96.123859031695844</v>
      </c>
    </row>
    <row r="182" spans="1:6" ht="12.75" customHeight="1" x14ac:dyDescent="0.2">
      <c r="A182" s="53">
        <v>3235</v>
      </c>
      <c r="B182" s="85" t="s">
        <v>407</v>
      </c>
      <c r="C182" s="50" t="s">
        <v>408</v>
      </c>
      <c r="D182" s="242">
        <v>3308.78</v>
      </c>
      <c r="E182" s="242">
        <v>4380.92</v>
      </c>
      <c r="F182" s="52">
        <f t="shared" si="31"/>
        <v>132.40287961121621</v>
      </c>
    </row>
    <row r="183" spans="1:6" ht="12.75" customHeight="1" x14ac:dyDescent="0.2">
      <c r="A183" s="53">
        <v>3236</v>
      </c>
      <c r="B183" s="85" t="s">
        <v>409</v>
      </c>
      <c r="C183" s="50" t="s">
        <v>410</v>
      </c>
      <c r="D183" s="242">
        <v>2513.44</v>
      </c>
      <c r="E183" s="242">
        <v>2917.17</v>
      </c>
      <c r="F183" s="52">
        <f t="shared" si="31"/>
        <v>116.06284613915589</v>
      </c>
    </row>
    <row r="184" spans="1:6" ht="12.75" customHeight="1" x14ac:dyDescent="0.2">
      <c r="A184" s="53">
        <v>3237</v>
      </c>
      <c r="B184" s="85" t="s">
        <v>411</v>
      </c>
      <c r="C184" s="50" t="s">
        <v>412</v>
      </c>
      <c r="D184" s="242">
        <v>12189.03</v>
      </c>
      <c r="E184" s="242">
        <v>5042.34</v>
      </c>
      <c r="F184" s="52">
        <f t="shared" si="31"/>
        <v>41.367852897236283</v>
      </c>
    </row>
    <row r="185" spans="1:6" ht="12.75" customHeight="1" x14ac:dyDescent="0.2">
      <c r="A185" s="53">
        <v>3238</v>
      </c>
      <c r="B185" s="85" t="s">
        <v>413</v>
      </c>
      <c r="C185" s="50" t="s">
        <v>414</v>
      </c>
      <c r="D185" s="242">
        <v>3213.39</v>
      </c>
      <c r="E185" s="242">
        <v>4064.4</v>
      </c>
      <c r="F185" s="52">
        <f t="shared" si="31"/>
        <v>126.48324666473725</v>
      </c>
    </row>
    <row r="186" spans="1:6" ht="12.75" customHeight="1" x14ac:dyDescent="0.2">
      <c r="A186" s="53">
        <v>3239</v>
      </c>
      <c r="B186" s="85" t="s">
        <v>415</v>
      </c>
      <c r="C186" s="50" t="s">
        <v>416</v>
      </c>
      <c r="D186" s="242">
        <v>574.75</v>
      </c>
      <c r="E186" s="242">
        <v>1205.75</v>
      </c>
      <c r="F186" s="52">
        <f t="shared" si="31"/>
        <v>209.7868638538495</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973.66</v>
      </c>
      <c r="E188" s="51">
        <f t="shared" si="43"/>
        <v>145.84</v>
      </c>
      <c r="F188" s="52">
        <f t="shared" si="31"/>
        <v>14.9785346014009</v>
      </c>
    </row>
    <row r="189" spans="1:6" ht="12.75" customHeight="1" x14ac:dyDescent="0.2">
      <c r="A189" s="53">
        <v>3291</v>
      </c>
      <c r="B189" s="232" t="s">
        <v>421</v>
      </c>
      <c r="C189" s="50" t="s">
        <v>422</v>
      </c>
      <c r="D189" s="242">
        <v>323.19</v>
      </c>
      <c r="E189" s="242">
        <v>0</v>
      </c>
      <c r="F189" s="52">
        <f t="shared" si="31"/>
        <v>0</v>
      </c>
    </row>
    <row r="190" spans="1:6" ht="12.75" customHeight="1" x14ac:dyDescent="0.2">
      <c r="A190" s="53">
        <v>3292</v>
      </c>
      <c r="B190" s="85" t="s">
        <v>423</v>
      </c>
      <c r="C190" s="50" t="s">
        <v>424</v>
      </c>
      <c r="D190" s="242">
        <v>467.11</v>
      </c>
      <c r="E190" s="242">
        <v>121.01</v>
      </c>
      <c r="F190" s="52">
        <f t="shared" si="31"/>
        <v>25.906103487401253</v>
      </c>
    </row>
    <row r="191" spans="1:6" ht="12.75" customHeight="1" x14ac:dyDescent="0.2">
      <c r="A191" s="53">
        <v>3293</v>
      </c>
      <c r="B191" s="85" t="s">
        <v>425</v>
      </c>
      <c r="C191" s="50" t="s">
        <v>426</v>
      </c>
      <c r="D191" s="242">
        <v>170.09</v>
      </c>
      <c r="E191" s="242">
        <v>24.83</v>
      </c>
      <c r="F191" s="52">
        <f t="shared" si="31"/>
        <v>14.598153918513725</v>
      </c>
    </row>
    <row r="192" spans="1:6" ht="12.75" customHeight="1" x14ac:dyDescent="0.2">
      <c r="A192" s="53">
        <v>3294</v>
      </c>
      <c r="B192" s="85" t="s">
        <v>427</v>
      </c>
      <c r="C192" s="50" t="s">
        <v>428</v>
      </c>
      <c r="D192" s="242">
        <v>13.27</v>
      </c>
      <c r="E192" s="242">
        <v>0</v>
      </c>
      <c r="F192" s="52">
        <f t="shared" si="31"/>
        <v>0</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v>
      </c>
      <c r="E195" s="242">
        <v>0</v>
      </c>
      <c r="F195" s="52" t="str">
        <f t="shared" si="31"/>
        <v>-</v>
      </c>
    </row>
    <row r="196" spans="1:6" ht="12.75" customHeight="1" x14ac:dyDescent="0.2">
      <c r="A196" s="53">
        <v>34</v>
      </c>
      <c r="B196" s="232" t="s">
        <v>435</v>
      </c>
      <c r="C196" s="50" t="s">
        <v>436</v>
      </c>
      <c r="D196" s="51">
        <f t="shared" ref="D196:E196" si="44">D197+D202+D210</f>
        <v>47.44</v>
      </c>
      <c r="E196" s="51">
        <f t="shared" si="44"/>
        <v>42.1</v>
      </c>
      <c r="F196" s="52">
        <f t="shared" si="31"/>
        <v>88.743676222596974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47.44</v>
      </c>
      <c r="E210" s="51">
        <f t="shared" si="47"/>
        <v>42.1</v>
      </c>
      <c r="F210" s="52">
        <f t="shared" si="31"/>
        <v>88.743676222596974</v>
      </c>
    </row>
    <row r="211" spans="1:6" ht="12.75" customHeight="1" x14ac:dyDescent="0.2">
      <c r="A211" s="53">
        <v>3431</v>
      </c>
      <c r="B211" s="232" t="s">
        <v>465</v>
      </c>
      <c r="C211" s="50" t="s">
        <v>466</v>
      </c>
      <c r="D211" s="242">
        <v>22.03</v>
      </c>
      <c r="E211" s="242">
        <v>16.190000000000001</v>
      </c>
      <c r="F211" s="52">
        <f t="shared" si="31"/>
        <v>73.490694507489778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25.41</v>
      </c>
      <c r="E213" s="242">
        <v>25.91</v>
      </c>
      <c r="F213" s="52">
        <f t="shared" si="31"/>
        <v>101.96772924045652</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33630.82</v>
      </c>
      <c r="E252" s="51">
        <f t="shared" si="63"/>
        <v>34737.85</v>
      </c>
      <c r="F252" s="52">
        <f t="shared" ref="F252:F258" si="64">IF(D252&lt;&gt;0,IF(E252/D252&gt;=100,"&gt;&gt;100",E252/D252*100),"-")</f>
        <v>103.29171278012252</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33630.82</v>
      </c>
      <c r="E259" s="51">
        <f t="shared" si="66"/>
        <v>34737.85</v>
      </c>
      <c r="F259" s="52">
        <f t="shared" ref="F259:F262" si="67">IF(D259&lt;&gt;0,IF(E259/D259&gt;=100,"&gt;&gt;100",E259/D259*100),"-")</f>
        <v>103.29171278012252</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33630.82</v>
      </c>
      <c r="E261" s="242">
        <v>34737.85</v>
      </c>
      <c r="F261" s="52">
        <f t="shared" si="67"/>
        <v>103.29171278012252</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1103978.03</v>
      </c>
      <c r="E289" s="51">
        <f t="shared" si="79"/>
        <v>1340161.4100000001</v>
      </c>
      <c r="F289" s="52">
        <f t="shared" si="76"/>
        <v>121.39384784677283</v>
      </c>
    </row>
    <row r="290" spans="1:6" ht="12.75" customHeight="1" x14ac:dyDescent="0.2">
      <c r="A290" s="53" t="s">
        <v>608</v>
      </c>
      <c r="B290" s="85" t="s">
        <v>619</v>
      </c>
      <c r="C290" s="50" t="s">
        <v>620</v>
      </c>
      <c r="D290" s="51">
        <f>IF(D6&gt;=D289,D6-D289,0)</f>
        <v>23525.539999999804</v>
      </c>
      <c r="E290" s="51">
        <f>IF(E6&gt;=E289,E6-E289,0)</f>
        <v>32414.119999999879</v>
      </c>
      <c r="F290" s="52">
        <f t="shared" si="76"/>
        <v>137.78268214034682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7338.89</v>
      </c>
      <c r="E292" s="242">
        <v>6297.03</v>
      </c>
      <c r="F292" s="52">
        <f t="shared" si="76"/>
        <v>85.803575200064301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3644.52</v>
      </c>
      <c r="E294" s="242">
        <v>3644.52</v>
      </c>
      <c r="F294" s="52">
        <f t="shared" si="76"/>
        <v>100</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48" t="s">
        <v>633</v>
      </c>
      <c r="B297" s="349"/>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24349.579999999998</v>
      </c>
      <c r="E350" s="51">
        <f t="shared" si="95"/>
        <v>26588.22</v>
      </c>
      <c r="F350" s="52">
        <f t="shared" si="81"/>
        <v>109.19375200722151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24349.579999999998</v>
      </c>
      <c r="E363" s="51">
        <f t="shared" si="99"/>
        <v>26588.22</v>
      </c>
      <c r="F363" s="52">
        <f t="shared" si="81"/>
        <v>109.19375200722151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1458.32</v>
      </c>
      <c r="E369" s="51">
        <f t="shared" si="101"/>
        <v>4449.54</v>
      </c>
      <c r="F369" s="52">
        <f t="shared" si="81"/>
        <v>305.11410390037855</v>
      </c>
    </row>
    <row r="370" spans="1:6" ht="12.75" customHeight="1" x14ac:dyDescent="0.2">
      <c r="A370" s="53">
        <v>4221</v>
      </c>
      <c r="B370" s="85" t="s">
        <v>674</v>
      </c>
      <c r="C370" s="50" t="s">
        <v>766</v>
      </c>
      <c r="D370" s="242">
        <v>942.03</v>
      </c>
      <c r="E370" s="242">
        <v>398.04</v>
      </c>
      <c r="F370" s="52">
        <f t="shared" si="81"/>
        <v>42.253431419381556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516.29</v>
      </c>
      <c r="E376" s="242">
        <v>4051.5</v>
      </c>
      <c r="F376" s="52">
        <f t="shared" si="81"/>
        <v>784.73338627515545</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22891.26</v>
      </c>
      <c r="E383" s="51">
        <f t="shared" si="103"/>
        <v>22138.68</v>
      </c>
      <c r="F383" s="52">
        <f t="shared" si="81"/>
        <v>96.712369699177771</v>
      </c>
    </row>
    <row r="384" spans="1:6" ht="12.75" customHeight="1" x14ac:dyDescent="0.2">
      <c r="A384" s="53">
        <v>4241</v>
      </c>
      <c r="B384" s="85" t="s">
        <v>783</v>
      </c>
      <c r="C384" s="50" t="s">
        <v>784</v>
      </c>
      <c r="D384" s="242">
        <v>22891.26</v>
      </c>
      <c r="E384" s="242">
        <v>22138.68</v>
      </c>
      <c r="F384" s="52">
        <f t="shared" si="81"/>
        <v>96.712369699177771</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24349.579999999998</v>
      </c>
      <c r="E408" s="51">
        <f t="shared" si="111"/>
        <v>26588.22</v>
      </c>
      <c r="F408" s="52">
        <f t="shared" si="81"/>
        <v>109.19375200722151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1127503.5699999998</v>
      </c>
      <c r="E412" s="51">
        <f>E6+E298</f>
        <v>1372575.53</v>
      </c>
      <c r="F412" s="52">
        <f t="shared" si="81"/>
        <v>121.73580346180192</v>
      </c>
    </row>
    <row r="413" spans="1:6" ht="12.75" customHeight="1" x14ac:dyDescent="0.2">
      <c r="A413" s="53" t="s">
        <v>608</v>
      </c>
      <c r="B413" s="85" t="s">
        <v>831</v>
      </c>
      <c r="C413" s="50" t="s">
        <v>832</v>
      </c>
      <c r="D413" s="51">
        <f t="shared" ref="D413:E413" si="112">D289+D350</f>
        <v>1128327.6100000001</v>
      </c>
      <c r="E413" s="51">
        <f t="shared" si="112"/>
        <v>1366749.6300000001</v>
      </c>
      <c r="F413" s="52">
        <f t="shared" si="81"/>
        <v>121.13056685726231</v>
      </c>
    </row>
    <row r="414" spans="1:6" ht="12.75" customHeight="1" x14ac:dyDescent="0.2">
      <c r="A414" s="53" t="s">
        <v>608</v>
      </c>
      <c r="B414" s="85" t="s">
        <v>833</v>
      </c>
      <c r="C414" s="50" t="s">
        <v>834</v>
      </c>
      <c r="D414" s="51">
        <f t="shared" ref="D414:E414" si="113">IF(D412&gt;=D413,D412-D413,0)</f>
        <v>0</v>
      </c>
      <c r="E414" s="51">
        <f t="shared" si="113"/>
        <v>5825.8999999999069</v>
      </c>
      <c r="F414" s="52" t="str">
        <f t="shared" si="81"/>
        <v>-</v>
      </c>
    </row>
    <row r="415" spans="1:6" ht="12.75" customHeight="1" x14ac:dyDescent="0.2">
      <c r="A415" s="53" t="s">
        <v>608</v>
      </c>
      <c r="B415" s="85" t="s">
        <v>835</v>
      </c>
      <c r="C415" s="50" t="s">
        <v>836</v>
      </c>
      <c r="D415" s="51">
        <f t="shared" ref="D415:E415" si="114">IF(D413&gt;=D412,D413-D412,0)</f>
        <v>824.04000000027008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7338.89</v>
      </c>
      <c r="E416" s="51">
        <f t="shared" si="115"/>
        <v>6297.03</v>
      </c>
      <c r="F416" s="52">
        <f t="shared" si="81"/>
        <v>85.803575200064301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3644.52</v>
      </c>
      <c r="E418" s="62">
        <f t="shared" si="117"/>
        <v>3644.52</v>
      </c>
      <c r="F418" s="57">
        <f t="shared" si="81"/>
        <v>100</v>
      </c>
    </row>
    <row r="419" spans="1:6" s="75" customFormat="1" ht="20.100000000000001" customHeight="1" x14ac:dyDescent="0.25">
      <c r="A419" s="348" t="s">
        <v>845</v>
      </c>
      <c r="B419" s="349"/>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1127503.5699999998</v>
      </c>
      <c r="E639" s="51">
        <f t="shared" si="180"/>
        <v>1372575.53</v>
      </c>
      <c r="F639" s="52">
        <f t="shared" si="119"/>
        <v>121.73580346180192</v>
      </c>
    </row>
    <row r="640" spans="1:6" ht="12.75" customHeight="1" x14ac:dyDescent="0.2">
      <c r="A640" s="53" t="s">
        <v>608</v>
      </c>
      <c r="B640" s="85" t="s">
        <v>1277</v>
      </c>
      <c r="C640" s="50" t="s">
        <v>1278</v>
      </c>
      <c r="D640" s="51">
        <f t="shared" ref="D640:E640" si="181">D413+D528</f>
        <v>1128327.6100000001</v>
      </c>
      <c r="E640" s="51">
        <f t="shared" si="181"/>
        <v>1366749.6300000001</v>
      </c>
      <c r="F640" s="52">
        <f t="shared" si="119"/>
        <v>121.13056685726231</v>
      </c>
    </row>
    <row r="641" spans="1:6" ht="12.75" customHeight="1" x14ac:dyDescent="0.2">
      <c r="A641" s="53" t="s">
        <v>608</v>
      </c>
      <c r="B641" s="85" t="s">
        <v>1279</v>
      </c>
      <c r="C641" s="50" t="s">
        <v>1280</v>
      </c>
      <c r="D641" s="51">
        <f t="shared" ref="D641:E641" si="182">IF(D639&gt;=D640,D639-D640,0)</f>
        <v>0</v>
      </c>
      <c r="E641" s="51">
        <f t="shared" si="182"/>
        <v>5825.8999999999069</v>
      </c>
      <c r="F641" s="52" t="str">
        <f t="shared" si="119"/>
        <v>-</v>
      </c>
    </row>
    <row r="642" spans="1:6" ht="12.75" customHeight="1" x14ac:dyDescent="0.2">
      <c r="A642" s="53" t="s">
        <v>608</v>
      </c>
      <c r="B642" s="85" t="s">
        <v>1281</v>
      </c>
      <c r="C642" s="50" t="s">
        <v>1282</v>
      </c>
      <c r="D642" s="51">
        <f t="shared" ref="D642:E642" si="183">IF(D640&gt;=D639,D640-D639,0)</f>
        <v>824.04000000027008</v>
      </c>
      <c r="E642" s="51">
        <f t="shared" si="183"/>
        <v>0</v>
      </c>
      <c r="F642" s="52">
        <f t="shared" si="119"/>
        <v>0</v>
      </c>
    </row>
    <row r="643" spans="1:6" ht="22.8" x14ac:dyDescent="0.2">
      <c r="A643" s="60" t="s">
        <v>1283</v>
      </c>
      <c r="B643" s="85" t="s">
        <v>1284</v>
      </c>
      <c r="C643" s="61" t="s">
        <v>1283</v>
      </c>
      <c r="D643" s="51">
        <f t="shared" ref="D643:E643" si="184">IF(D416-D417+D637-D638&gt;=0,D416-D417+D637-D638,0)</f>
        <v>7338.89</v>
      </c>
      <c r="E643" s="51">
        <f t="shared" si="184"/>
        <v>6297.03</v>
      </c>
      <c r="F643" s="52">
        <f t="shared" si="119"/>
        <v>85.803575200064301</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6514.8499999997302</v>
      </c>
      <c r="E645" s="51">
        <f t="shared" si="186"/>
        <v>12122.929999999906</v>
      </c>
      <c r="F645" s="52">
        <f t="shared" si="119"/>
        <v>186.08149074806647</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76807.64</v>
      </c>
      <c r="E647" s="243">
        <v>93804.68</v>
      </c>
      <c r="F647" s="57">
        <f t="shared" si="119"/>
        <v>122.12936108959993</v>
      </c>
    </row>
    <row r="648" spans="1:6" s="75" customFormat="1" ht="20.100000000000001" customHeight="1" x14ac:dyDescent="0.25">
      <c r="A648" s="348" t="s">
        <v>1293</v>
      </c>
      <c r="B648" s="349"/>
      <c r="C648" s="219"/>
      <c r="D648" s="58"/>
      <c r="E648" s="58"/>
      <c r="F648" s="59"/>
    </row>
    <row r="649" spans="1:6" ht="12.75" customHeight="1" x14ac:dyDescent="0.2">
      <c r="A649" s="53">
        <v>11</v>
      </c>
      <c r="B649" s="85" t="s">
        <v>1294</v>
      </c>
      <c r="C649" s="50" t="s">
        <v>1295</v>
      </c>
      <c r="D649" s="242">
        <v>0.04</v>
      </c>
      <c r="E649" s="242">
        <v>0.02</v>
      </c>
      <c r="F649" s="52">
        <f t="shared" ref="F649:F724" si="188">IF(D649&lt;&gt;0,IF(E649/D649&gt;=100,"&gt;&gt;100",E649/D649*100),"-")</f>
        <v>50</v>
      </c>
    </row>
    <row r="650" spans="1:6" ht="12.75" customHeight="1" x14ac:dyDescent="0.2">
      <c r="A650" s="53" t="s">
        <v>1296</v>
      </c>
      <c r="B650" s="85" t="s">
        <v>1297</v>
      </c>
      <c r="C650" s="50" t="s">
        <v>1296</v>
      </c>
      <c r="D650" s="242">
        <v>225.63</v>
      </c>
      <c r="E650" s="242">
        <v>0</v>
      </c>
      <c r="F650" s="52">
        <f t="shared" si="188"/>
        <v>0</v>
      </c>
    </row>
    <row r="651" spans="1:6" ht="12.75" customHeight="1" x14ac:dyDescent="0.2">
      <c r="A651" s="53" t="s">
        <v>1298</v>
      </c>
      <c r="B651" s="85" t="s">
        <v>1299</v>
      </c>
      <c r="C651" s="50" t="s">
        <v>1298</v>
      </c>
      <c r="D651" s="242">
        <v>225.63</v>
      </c>
      <c r="E651" s="242">
        <v>0</v>
      </c>
      <c r="F651" s="52">
        <f t="shared" si="188"/>
        <v>0</v>
      </c>
    </row>
    <row r="652" spans="1:6" ht="22.8" x14ac:dyDescent="0.2">
      <c r="A652" s="53">
        <v>11</v>
      </c>
      <c r="B652" s="85" t="s">
        <v>1300</v>
      </c>
      <c r="C652" s="50" t="s">
        <v>1301</v>
      </c>
      <c r="D652" s="51">
        <f t="shared" ref="D652:E652" si="189">+D649+D650-D651</f>
        <v>3.9999999999992042E-2</v>
      </c>
      <c r="E652" s="51">
        <f t="shared" si="189"/>
        <v>0.02</v>
      </c>
      <c r="F652" s="52">
        <f t="shared" si="188"/>
        <v>50.000000000009948</v>
      </c>
    </row>
    <row r="653" spans="1:6" ht="22.8" x14ac:dyDescent="0.2">
      <c r="A653" s="53" t="s">
        <v>608</v>
      </c>
      <c r="B653" s="85" t="s">
        <v>1302</v>
      </c>
      <c r="C653" s="50" t="s">
        <v>1303</v>
      </c>
      <c r="D653" s="260">
        <v>0</v>
      </c>
      <c r="E653" s="260">
        <v>0</v>
      </c>
      <c r="F653" s="52" t="str">
        <f t="shared" si="188"/>
        <v>-</v>
      </c>
    </row>
    <row r="654" spans="1:6" ht="22.8" x14ac:dyDescent="0.2">
      <c r="A654" s="53" t="s">
        <v>608</v>
      </c>
      <c r="B654" s="85" t="s">
        <v>1304</v>
      </c>
      <c r="C654" s="50" t="s">
        <v>1305</v>
      </c>
      <c r="D654" s="260">
        <v>59</v>
      </c>
      <c r="E654" s="260">
        <v>58</v>
      </c>
      <c r="F654" s="52">
        <f t="shared" si="188"/>
        <v>98.305084745762713</v>
      </c>
    </row>
    <row r="655" spans="1:6" ht="12.75" customHeight="1" x14ac:dyDescent="0.2">
      <c r="A655" s="53" t="s">
        <v>608</v>
      </c>
      <c r="B655" s="85" t="s">
        <v>1306</v>
      </c>
      <c r="C655" s="50" t="s">
        <v>1307</v>
      </c>
      <c r="D655" s="260">
        <v>0</v>
      </c>
      <c r="E655" s="260">
        <v>0</v>
      </c>
      <c r="F655" s="52" t="str">
        <f t="shared" si="188"/>
        <v>-</v>
      </c>
    </row>
    <row r="656" spans="1:6" ht="12.75" customHeight="1" x14ac:dyDescent="0.2">
      <c r="A656" s="53" t="s">
        <v>608</v>
      </c>
      <c r="B656" s="85" t="s">
        <v>1308</v>
      </c>
      <c r="C656" s="50" t="s">
        <v>1309</v>
      </c>
      <c r="D656" s="260">
        <v>48</v>
      </c>
      <c r="E656" s="260">
        <v>48</v>
      </c>
      <c r="F656" s="52">
        <f t="shared" si="188"/>
        <v>100</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980094.07</v>
      </c>
      <c r="E675" s="242">
        <v>1210486.6100000001</v>
      </c>
      <c r="F675" s="52">
        <f t="shared" si="188"/>
        <v>123.50718640711705</v>
      </c>
    </row>
    <row r="676" spans="1:6" ht="22.8" x14ac:dyDescent="0.2">
      <c r="A676" s="53">
        <v>63613</v>
      </c>
      <c r="B676" s="232" t="s">
        <v>1349</v>
      </c>
      <c r="C676" s="50" t="s">
        <v>1350</v>
      </c>
      <c r="D676" s="242">
        <v>0</v>
      </c>
      <c r="E676" s="242">
        <v>0</v>
      </c>
      <c r="F676" s="52" t="str">
        <f t="shared" si="188"/>
        <v>-</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27924.799999999999</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132.72</v>
      </c>
      <c r="E712" s="242">
        <v>0</v>
      </c>
      <c r="F712" s="52">
        <f t="shared" si="188"/>
        <v>0</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2186.73</v>
      </c>
      <c r="E716" s="242">
        <v>2222.2399999999998</v>
      </c>
      <c r="F716" s="52">
        <f t="shared" si="188"/>
        <v>101.6238858935488</v>
      </c>
    </row>
    <row r="717" spans="1:6" ht="12.75" customHeight="1" x14ac:dyDescent="0.2">
      <c r="A717" s="53">
        <v>31215</v>
      </c>
      <c r="B717" s="85" t="s">
        <v>1413</v>
      </c>
      <c r="C717" s="50" t="s">
        <v>1414</v>
      </c>
      <c r="D717" s="242">
        <v>2901.73</v>
      </c>
      <c r="E717" s="242">
        <v>1430.82</v>
      </c>
      <c r="F717" s="52">
        <f t="shared" si="188"/>
        <v>49.309205198278264</v>
      </c>
    </row>
    <row r="718" spans="1:6" ht="12.75" customHeight="1" x14ac:dyDescent="0.2">
      <c r="A718" s="53">
        <v>32121</v>
      </c>
      <c r="B718" s="85" t="s">
        <v>1415</v>
      </c>
      <c r="C718" s="50" t="s">
        <v>1416</v>
      </c>
      <c r="D718" s="242">
        <v>20403.400000000001</v>
      </c>
      <c r="E718" s="242">
        <v>22205.02</v>
      </c>
      <c r="F718" s="52">
        <f t="shared" si="188"/>
        <v>108.82999892174834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1371.69</v>
      </c>
      <c r="E720" s="242">
        <v>2493.66</v>
      </c>
      <c r="F720" s="52">
        <f t="shared" si="188"/>
        <v>181.79472038142728</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162.68</v>
      </c>
      <c r="E722" s="242">
        <v>57.25</v>
      </c>
      <c r="F722" s="52">
        <f t="shared" si="188"/>
        <v>35.191787558396854</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33630.82</v>
      </c>
      <c r="E828" s="242">
        <v>34737.85</v>
      </c>
      <c r="F828" s="52">
        <f t="shared" si="190"/>
        <v>103.29171278012252</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2">
        <v>0</v>
      </c>
      <c r="F982" s="57" t="str">
        <f t="shared" si="191"/>
        <v>-</v>
      </c>
    </row>
    <row r="983" spans="1:6" ht="20.100000000000001" customHeight="1" x14ac:dyDescent="0.25">
      <c r="A983" s="344" t="s">
        <v>1944</v>
      </c>
      <c r="B983" s="345"/>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4">
        <v>0</v>
      </c>
      <c r="F986" s="52" t="str">
        <f t="shared" si="192"/>
        <v>-</v>
      </c>
    </row>
    <row r="987" spans="1:6" ht="22.8" x14ac:dyDescent="0.2">
      <c r="A987" s="53" t="s">
        <v>1953</v>
      </c>
      <c r="B987" s="85" t="s">
        <v>1954</v>
      </c>
      <c r="C987" s="50" t="s">
        <v>1953</v>
      </c>
      <c r="D987" s="245">
        <v>0</v>
      </c>
      <c r="E987" s="244">
        <v>0</v>
      </c>
      <c r="F987" s="52" t="str">
        <f t="shared" si="192"/>
        <v>-</v>
      </c>
    </row>
    <row r="988" spans="1:6" ht="22.8" x14ac:dyDescent="0.2">
      <c r="A988" s="53">
        <v>26454</v>
      </c>
      <c r="B988" s="85" t="s">
        <v>1955</v>
      </c>
      <c r="C988" s="50" t="s">
        <v>1956</v>
      </c>
      <c r="D988" s="245">
        <v>0</v>
      </c>
      <c r="E988" s="244">
        <v>0</v>
      </c>
      <c r="F988" s="52" t="str">
        <f t="shared" si="192"/>
        <v>-</v>
      </c>
    </row>
    <row r="989" spans="1:6" ht="12.75" customHeight="1" x14ac:dyDescent="0.2">
      <c r="A989" s="53" t="s">
        <v>1957</v>
      </c>
      <c r="B989" s="85" t="s">
        <v>1958</v>
      </c>
      <c r="C989" s="50" t="s">
        <v>1957</v>
      </c>
      <c r="D989" s="245">
        <v>0</v>
      </c>
      <c r="E989" s="244">
        <v>0</v>
      </c>
      <c r="F989" s="52" t="str">
        <f t="shared" si="192"/>
        <v>-</v>
      </c>
    </row>
    <row r="990" spans="1:6" ht="36" x14ac:dyDescent="0.2">
      <c r="A990" s="53" t="s">
        <v>1959</v>
      </c>
      <c r="B990" s="85" t="s">
        <v>1960</v>
      </c>
      <c r="C990" s="50" t="s">
        <v>1961</v>
      </c>
      <c r="D990" s="245">
        <v>0</v>
      </c>
      <c r="E990" s="244">
        <v>0</v>
      </c>
      <c r="F990" s="52" t="str">
        <f t="shared" si="192"/>
        <v>-</v>
      </c>
    </row>
    <row r="991" spans="1:6" ht="12.75" customHeight="1" x14ac:dyDescent="0.2">
      <c r="A991" s="53" t="s">
        <v>1962</v>
      </c>
      <c r="B991" s="85" t="s">
        <v>1963</v>
      </c>
      <c r="C991" s="50" t="s">
        <v>1962</v>
      </c>
      <c r="D991" s="245">
        <v>0</v>
      </c>
      <c r="E991" s="244">
        <v>0</v>
      </c>
      <c r="F991" s="52" t="str">
        <f t="shared" si="192"/>
        <v>-</v>
      </c>
    </row>
    <row r="992" spans="1:6" ht="22.8" x14ac:dyDescent="0.2">
      <c r="A992" s="55">
        <v>26534</v>
      </c>
      <c r="B992" s="233" t="s">
        <v>1964</v>
      </c>
      <c r="C992" s="56" t="s">
        <v>1965</v>
      </c>
      <c r="D992" s="246">
        <v>0</v>
      </c>
      <c r="E992" s="244">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18:E982 D9:E16">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88" sqref="E28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7" t="s">
        <v>48</v>
      </c>
      <c r="B1" s="299" t="s">
        <v>49</v>
      </c>
      <c r="C1" s="297" t="s">
        <v>34</v>
      </c>
      <c r="D1" s="300" t="s">
        <v>35</v>
      </c>
      <c r="E1" s="298" t="s">
        <v>50</v>
      </c>
      <c r="F1" s="301" t="s">
        <v>39</v>
      </c>
    </row>
    <row r="2" spans="1:25" ht="50.1" customHeight="1" x14ac:dyDescent="0.3">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5">
      <c r="A3" s="284" t="s">
        <v>52</v>
      </c>
      <c r="B3" s="285" t="s">
        <v>41</v>
      </c>
      <c r="C3" s="286" t="s">
        <v>42</v>
      </c>
      <c r="D3" s="287" t="s">
        <v>1966</v>
      </c>
      <c r="E3" s="285" t="s">
        <v>1967</v>
      </c>
      <c r="F3" s="288" t="s">
        <v>55</v>
      </c>
    </row>
    <row r="4" spans="1:25" s="224" customFormat="1" ht="12" customHeight="1" x14ac:dyDescent="0.25">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3" t="s">
        <v>1968</v>
      </c>
      <c r="B5" s="354"/>
      <c r="C5" s="289"/>
      <c r="D5" s="290"/>
      <c r="E5" s="290"/>
      <c r="F5" s="291"/>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1722861.73</v>
      </c>
      <c r="E6" s="229">
        <f t="shared" si="0"/>
        <v>1728580.73</v>
      </c>
      <c r="F6" s="230">
        <f t="shared" ref="F6:F260" si="1">IF(D6&gt;0,IF(E6/D6&gt;=100,"&gt;&gt;100",E6/D6*100),"-")</f>
        <v>100.33194770656377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1626328.4</v>
      </c>
      <c r="E7" s="104">
        <f t="shared" si="2"/>
        <v>1604574.61</v>
      </c>
      <c r="F7" s="93">
        <f t="shared" si="1"/>
        <v>98.662398688973283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18748.75</v>
      </c>
      <c r="E8" s="104">
        <f>E9+E10-E11</f>
        <v>18748.75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18748.75</v>
      </c>
      <c r="E9" s="247">
        <v>18748.75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1598485.8499999999</v>
      </c>
      <c r="E12" s="104">
        <f t="shared" si="3"/>
        <v>1576732.06</v>
      </c>
      <c r="F12" s="93">
        <f t="shared" si="1"/>
        <v>98.63910024602346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1586462.71</v>
      </c>
      <c r="E13" s="104">
        <f t="shared" si="4"/>
        <v>1558829.2600000002</v>
      </c>
      <c r="F13" s="93">
        <f t="shared" si="1"/>
        <v>98.25817210667374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2210676.58</v>
      </c>
      <c r="E15" s="247">
        <v>2210676.58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624213.87</v>
      </c>
      <c r="E18" s="247">
        <v>651847.31999999995</v>
      </c>
      <c r="F18" s="93">
        <f t="shared" si="1"/>
        <v>104.42692021566262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11937.239999999991</v>
      </c>
      <c r="E19" s="104">
        <f t="shared" si="5"/>
        <v>17816.920000000042</v>
      </c>
      <c r="F19" s="93">
        <f t="shared" si="1"/>
        <v>149.25493665202387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100211.15</v>
      </c>
      <c r="E20" s="247">
        <v>148931.79</v>
      </c>
      <c r="F20" s="93">
        <f t="shared" si="1"/>
        <v>148.61798312862393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782.59</v>
      </c>
      <c r="E21" s="247">
        <v>782.59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11806.26</v>
      </c>
      <c r="E22" s="247">
        <v>11806.26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129061.41</v>
      </c>
      <c r="E25" s="247">
        <v>129061.41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59587.64</v>
      </c>
      <c r="E26" s="247">
        <v>58099.23</v>
      </c>
      <c r="F26" s="93">
        <f t="shared" si="1"/>
        <v>97.502149774684824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289511.81</v>
      </c>
      <c r="E28" s="247">
        <v>330864.36</v>
      </c>
      <c r="F28" s="93">
        <f t="shared" si="1"/>
        <v>114.28354511686413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85.899999999994179</v>
      </c>
      <c r="E35" s="104">
        <f t="shared" si="7"/>
        <v>85.880000000004657</v>
      </c>
      <c r="F35" s="93">
        <f t="shared" si="1"/>
        <v>99.976717112934196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129158.01</v>
      </c>
      <c r="E36" s="247">
        <v>151296.68</v>
      </c>
      <c r="F36" s="93">
        <f t="shared" si="1"/>
        <v>117.14076424683225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129072.11</v>
      </c>
      <c r="E40" s="247">
        <v>151210.79999999999</v>
      </c>
      <c r="F40" s="93">
        <f t="shared" si="1"/>
        <v>117.15218725408609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34085.800000000003</v>
      </c>
      <c r="E54" s="247">
        <v>37816.74</v>
      </c>
      <c r="F54" s="93">
        <f t="shared" si="1"/>
        <v>110.94573106689587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34085.800000000003</v>
      </c>
      <c r="E55" s="247">
        <v>37816.74</v>
      </c>
      <c r="F55" s="93">
        <f t="shared" si="1"/>
        <v>110.94573106689587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9093.7999999999993</v>
      </c>
      <c r="E56" s="104">
        <f t="shared" si="11"/>
        <v>9093.7999999999993</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9093.7999999999993</v>
      </c>
      <c r="E61" s="247">
        <v>9093.7999999999993</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96533.33</v>
      </c>
      <c r="E68" s="104">
        <f t="shared" si="13"/>
        <v>124006.12</v>
      </c>
      <c r="F68" s="93">
        <f t="shared" si="1"/>
        <v>128.45938288879083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0.04</v>
      </c>
      <c r="E69" s="104">
        <f t="shared" si="14"/>
        <v>0.02</v>
      </c>
      <c r="F69" s="93">
        <f t="shared" si="1"/>
        <v>50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0.04</v>
      </c>
      <c r="E76" s="247">
        <v>0.02</v>
      </c>
      <c r="F76" s="93">
        <f t="shared" si="1"/>
        <v>50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5562</v>
      </c>
      <c r="E78" s="104">
        <f>E79+SUM(E82:E84)-E85+E86</f>
        <v>4550.04</v>
      </c>
      <c r="F78" s="93">
        <f t="shared" si="1"/>
        <v>81.805825242718441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5562</v>
      </c>
      <c r="E86" s="247">
        <v>4550.04</v>
      </c>
      <c r="F86" s="93">
        <f t="shared" si="1"/>
        <v>81.805825242718441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14163.65</v>
      </c>
      <c r="E146" s="104">
        <f t="shared" si="26"/>
        <v>25651.38</v>
      </c>
      <c r="F146" s="93">
        <f t="shared" si="1"/>
        <v>181.10712987118433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3244.6</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3244.6</v>
      </c>
      <c r="E157" s="247">
        <v>0</v>
      </c>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10919.05</v>
      </c>
      <c r="E161" s="247">
        <v>25651.38</v>
      </c>
      <c r="F161" s="93">
        <f t="shared" si="1"/>
        <v>234.92318470929251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76807.64</v>
      </c>
      <c r="E170" s="104">
        <f t="shared" si="29"/>
        <v>93804.68</v>
      </c>
      <c r="F170" s="93">
        <f t="shared" si="1"/>
        <v>122.12936108959993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133</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76807.64</v>
      </c>
      <c r="E173" s="247">
        <v>93671.679999999993</v>
      </c>
      <c r="F173" s="93">
        <f t="shared" si="1"/>
        <v>121.95620123206493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8" t="s">
        <v>2267</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1722861.7300000002</v>
      </c>
      <c r="E175" s="104">
        <f t="shared" si="30"/>
        <v>1728580.73</v>
      </c>
      <c r="F175" s="93">
        <f t="shared" si="1"/>
        <v>100.33194770656377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89521.49</v>
      </c>
      <c r="E176" s="104">
        <f t="shared" si="31"/>
        <v>115030.68</v>
      </c>
      <c r="F176" s="93">
        <f t="shared" si="1"/>
        <v>128.49504627324677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88903.200000000012</v>
      </c>
      <c r="E177" s="104">
        <f t="shared" si="32"/>
        <v>114831.56</v>
      </c>
      <c r="F177" s="93">
        <f t="shared" si="1"/>
        <v>129.1647094817734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76303.16</v>
      </c>
      <c r="E178" s="247">
        <v>92631.09</v>
      </c>
      <c r="F178" s="93">
        <f t="shared" si="1"/>
        <v>121.39875989408564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8120.63</v>
      </c>
      <c r="E179" s="247">
        <v>17883.63</v>
      </c>
      <c r="F179" s="93">
        <f t="shared" si="1"/>
        <v>220.22466237225439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25.41</v>
      </c>
      <c r="E180" s="104">
        <f t="shared" si="33"/>
        <v>28.52</v>
      </c>
      <c r="F180" s="93">
        <f t="shared" si="1"/>
        <v>112.23927587563951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25.41</v>
      </c>
      <c r="E183" s="247">
        <v>28.52</v>
      </c>
      <c r="F183" s="93">
        <f t="shared" si="1"/>
        <v>112.23927587563951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4454</v>
      </c>
      <c r="E188" s="247">
        <v>4288.32</v>
      </c>
      <c r="F188" s="93">
        <f t="shared" si="1"/>
        <v>96.280197575213293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618.29</v>
      </c>
      <c r="E189" s="247">
        <v>199.12</v>
      </c>
      <c r="F189" s="93">
        <f t="shared" si="1"/>
        <v>32.204952368629606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1633340.2400000002</v>
      </c>
      <c r="E237" s="104">
        <f t="shared" si="41"/>
        <v>1613550.05</v>
      </c>
      <c r="F237" s="93">
        <f t="shared" si="1"/>
        <v>98.788360837788446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1623180.87</v>
      </c>
      <c r="E238" s="104">
        <f t="shared" si="42"/>
        <v>1601427.12</v>
      </c>
      <c r="F238" s="93">
        <f t="shared" si="1"/>
        <v>98.659807394107588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1623180.87</v>
      </c>
      <c r="E239" s="104">
        <f t="shared" si="43"/>
        <v>1601427.12</v>
      </c>
      <c r="F239" s="93">
        <f t="shared" si="1"/>
        <v>98.659807394107588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1623180.87</v>
      </c>
      <c r="E240" s="247">
        <v>1601427.12</v>
      </c>
      <c r="F240" s="93">
        <f t="shared" si="1"/>
        <v>98.659807394107588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6514.85</v>
      </c>
      <c r="E245" s="104">
        <f t="shared" si="45"/>
        <v>12122.93</v>
      </c>
      <c r="F245" s="93">
        <f t="shared" si="1"/>
        <v>186.08149074806019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6514.85</v>
      </c>
      <c r="E246" s="104">
        <f t="shared" si="46"/>
        <v>12122.93</v>
      </c>
      <c r="F246" s="93">
        <f t="shared" si="1"/>
        <v>186.08149074806019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6514.85</v>
      </c>
      <c r="E247" s="247">
        <v>12122.93</v>
      </c>
      <c r="F247" s="93">
        <f t="shared" si="1"/>
        <v>186.08149074806019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3644.52</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64457.62</v>
      </c>
      <c r="E259" s="104">
        <f t="shared" si="49"/>
        <v>11517.21</v>
      </c>
      <c r="F259" s="93">
        <f t="shared" si="1"/>
        <v>17.867879701422421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64457.62</v>
      </c>
      <c r="E260" s="248">
        <v>11517.21</v>
      </c>
      <c r="F260" s="97">
        <f t="shared" si="1"/>
        <v>17.867879701422421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2" t="s">
        <v>1293</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14163.65</v>
      </c>
      <c r="E264" s="247">
        <v>25651.38</v>
      </c>
      <c r="F264" s="93">
        <f t="shared" si="50"/>
        <v>181.10712987118433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5435.1</v>
      </c>
      <c r="E268" s="247">
        <v>4548.1499999999996</v>
      </c>
      <c r="F268" s="93">
        <f t="shared" si="50"/>
        <v>83.681073025335309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126.9</v>
      </c>
      <c r="E271" s="247">
        <v>1.89</v>
      </c>
      <c r="F271" s="93">
        <f t="shared" si="50"/>
        <v>1.4893617021276595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704.99</v>
      </c>
      <c r="E286" s="247">
        <v>25651.38</v>
      </c>
      <c r="F286" s="93">
        <f t="shared" si="50"/>
        <v>3638.545227591881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12600.04</v>
      </c>
      <c r="E287" s="247">
        <v>22200.47</v>
      </c>
      <c r="F287" s="93">
        <f t="shared" si="50"/>
        <v>176.19364700429523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76303.16</v>
      </c>
      <c r="E288" s="247">
        <v>92631.09</v>
      </c>
      <c r="F288" s="93">
        <f t="shared" si="50"/>
        <v>121.39875989408564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618.29</v>
      </c>
      <c r="E289" s="247">
        <v>199.12</v>
      </c>
      <c r="F289" s="93">
        <f t="shared" si="50"/>
        <v>32.204952368629606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4454</v>
      </c>
      <c r="E298" s="247">
        <v>4288.32</v>
      </c>
      <c r="F298" s="93">
        <f t="shared" si="50"/>
        <v>96.280197575213293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6:E173 D175:E236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25" sqref="D125"/>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7" t="s">
        <v>48</v>
      </c>
      <c r="B1" s="299" t="s">
        <v>49</v>
      </c>
      <c r="C1" s="297" t="s">
        <v>34</v>
      </c>
      <c r="D1" s="300" t="s">
        <v>35</v>
      </c>
      <c r="E1" s="298" t="s">
        <v>50</v>
      </c>
      <c r="F1" s="301" t="s">
        <v>39</v>
      </c>
    </row>
    <row r="2" spans="1:25" ht="50.1" customHeight="1" x14ac:dyDescent="0.3">
      <c r="A2" s="355" t="s">
        <v>2535</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5">
      <c r="A3" s="274" t="s">
        <v>2536</v>
      </c>
      <c r="B3" s="275" t="s">
        <v>41</v>
      </c>
      <c r="C3" s="276" t="s">
        <v>42</v>
      </c>
      <c r="D3" s="275" t="s">
        <v>53</v>
      </c>
      <c r="E3" s="275" t="s">
        <v>54</v>
      </c>
      <c r="F3" s="277"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1128327.6099999999</v>
      </c>
      <c r="E114" s="81">
        <f t="shared" si="22"/>
        <v>1366749.6300000001</v>
      </c>
      <c r="F114" s="63">
        <f t="shared" si="1"/>
        <v>121.13056685726234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1103187.95</v>
      </c>
      <c r="E115" s="81">
        <f t="shared" si="23"/>
        <v>1276906.32</v>
      </c>
      <c r="F115" s="63">
        <f t="shared" si="1"/>
        <v>115.74694230479948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1103187.95</v>
      </c>
      <c r="E117" s="249">
        <v>1276906.32</v>
      </c>
      <c r="F117" s="63">
        <f t="shared" si="1"/>
        <v>115.74694230479948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25139.66</v>
      </c>
      <c r="E126" s="249">
        <v>89843.31</v>
      </c>
      <c r="F126" s="63">
        <f t="shared" si="1"/>
        <v>357.37679029867547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1128327.6099999999</v>
      </c>
      <c r="E141" s="106">
        <f t="shared" si="28"/>
        <v>1366749.6300000001</v>
      </c>
      <c r="F141" s="82">
        <f t="shared" si="1"/>
        <v>121.13056685726234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19" workbookViewId="0">
      <selection activeCell="E45" sqref="E4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7" t="s">
        <v>48</v>
      </c>
      <c r="B1" s="299" t="s">
        <v>49</v>
      </c>
      <c r="C1" s="297" t="s">
        <v>34</v>
      </c>
      <c r="D1" s="300" t="s">
        <v>35</v>
      </c>
      <c r="E1" s="298" t="s">
        <v>50</v>
      </c>
      <c r="F1" s="301" t="s">
        <v>39</v>
      </c>
    </row>
    <row r="2" spans="1:25" ht="50.1" customHeight="1" x14ac:dyDescent="0.25">
      <c r="A2" s="359" t="s">
        <v>2788</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5">
      <c r="A3" s="274" t="s">
        <v>1945</v>
      </c>
      <c r="B3" s="275" t="s">
        <v>41</v>
      </c>
      <c r="C3" s="276" t="s">
        <v>42</v>
      </c>
      <c r="D3" s="275" t="s">
        <v>2789</v>
      </c>
      <c r="E3" s="277"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78">
        <v>1</v>
      </c>
      <c r="B4" s="279">
        <v>2</v>
      </c>
      <c r="C4" s="280" t="s">
        <v>56</v>
      </c>
      <c r="D4" s="280">
        <v>4</v>
      </c>
      <c r="E4" s="281">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51940.32</v>
      </c>
      <c r="E5" s="107">
        <f t="shared" si="0"/>
        <v>51940.32</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51940.32</v>
      </c>
      <c r="E22" s="108">
        <f t="shared" si="3"/>
        <v>51940.32</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51940.32</v>
      </c>
      <c r="E23" s="108">
        <f t="shared" si="4"/>
        <v>51940.32</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51940.32</v>
      </c>
      <c r="E25" s="250">
        <v>51940.32</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49">
        <v>0</v>
      </c>
      <c r="E48" s="250">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52" sqref="D5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7" t="s">
        <v>48</v>
      </c>
      <c r="B1" s="299" t="s">
        <v>49</v>
      </c>
      <c r="C1" s="297" t="s">
        <v>34</v>
      </c>
      <c r="D1" s="300" t="s">
        <v>35</v>
      </c>
      <c r="E1" s="298" t="s">
        <v>50</v>
      </c>
      <c r="F1" s="301" t="s">
        <v>39</v>
      </c>
    </row>
    <row r="2" spans="1:24" ht="50.1" customHeight="1" x14ac:dyDescent="0.25">
      <c r="A2" s="363" t="s">
        <v>2859</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5">
      <c r="A3" s="274" t="s">
        <v>1945</v>
      </c>
      <c r="B3" s="275" t="s">
        <v>41</v>
      </c>
      <c r="C3" s="276" t="s">
        <v>42</v>
      </c>
      <c r="D3" s="277" t="s">
        <v>2860</v>
      </c>
      <c r="E3" s="239"/>
      <c r="F3" s="239"/>
      <c r="G3" s="239"/>
      <c r="H3" s="239"/>
      <c r="I3" s="239"/>
      <c r="J3" s="239"/>
      <c r="K3" s="239"/>
      <c r="L3" s="239"/>
      <c r="M3" s="239"/>
      <c r="N3" s="239"/>
      <c r="O3" s="239"/>
      <c r="P3" s="239"/>
      <c r="Q3" s="239"/>
      <c r="R3" s="239"/>
      <c r="S3" s="239"/>
      <c r="T3" s="239"/>
      <c r="U3" s="239"/>
    </row>
    <row r="4" spans="1:24" s="241" customFormat="1" ht="12" x14ac:dyDescent="0.25">
      <c r="A4" s="278">
        <v>1</v>
      </c>
      <c r="B4" s="279">
        <v>2</v>
      </c>
      <c r="C4" s="279" t="s">
        <v>56</v>
      </c>
      <c r="D4" s="282">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1">
        <v>89521.49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1398448.54</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2">
        <v>0</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1371860.32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2">
        <v>1126136.24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2">
        <v>196727.84</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2">
        <v>22.19</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2">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2">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2">
        <v>34737.85</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2">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2">
        <v>14236.2</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2">
        <v>26588.22</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2">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2">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2">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2">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2">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1372939.35</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2">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1345931.9600000002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2">
        <v>1109808.31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2">
        <v>186964.84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2">
        <v>19.079999999999998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2">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2">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2">
        <v>34737.85</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2">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2">
        <v>14401.88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2">
        <v>27007.39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2">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2">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2">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2">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2">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115030.67999999993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22399.59</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2">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2">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2">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2">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22200.47</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2">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2">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2">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2">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17883.63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2">
        <v>17883.63</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2">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2">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2">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28.52</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2">
        <v>28.52</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2">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2">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2">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2">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2">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2">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2">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2">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2">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2">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2">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4288.32</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2">
        <v>4288.32</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2">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2">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2">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2">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2">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2">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2">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2">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2">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2">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2">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199.12</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2">
        <v>199.12</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2">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2">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2">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2">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2">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2">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2">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2">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92631.09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2">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2">
        <v>92631.09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2">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3">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7" t="s">
        <v>2859</v>
      </c>
      <c r="B1" s="362"/>
      <c r="C1" s="362"/>
      <c r="D1" s="362"/>
      <c r="E1" s="71" t="s">
        <v>3001</v>
      </c>
      <c r="F1" s="71"/>
      <c r="G1" s="71"/>
      <c r="H1" s="71"/>
      <c r="I1" s="71"/>
      <c r="J1" s="71"/>
      <c r="K1" s="71"/>
      <c r="L1" s="71"/>
      <c r="M1" s="71"/>
      <c r="N1" s="71"/>
      <c r="O1" s="71"/>
      <c r="P1" s="71"/>
    </row>
    <row r="2" spans="1:16" ht="37.5" customHeight="1" x14ac:dyDescent="0.25">
      <c r="A2" s="367" t="s">
        <v>3002</v>
      </c>
      <c r="B2" s="362"/>
      <c r="C2" s="362"/>
      <c r="D2" s="362"/>
    </row>
    <row r="3" spans="1:16" ht="29.25" customHeight="1" x14ac:dyDescent="0.25">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12868</v>
      </c>
      <c r="P3" s="71"/>
    </row>
    <row r="4" spans="1:16" ht="19.5" customHeight="1" x14ac:dyDescent="0.25">
      <c r="A4" s="368" t="s">
        <v>3006</v>
      </c>
      <c r="B4" s="369"/>
      <c r="C4" s="370"/>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1" t="s">
        <v>3019</v>
      </c>
      <c r="B14" s="365"/>
      <c r="C14" s="366"/>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6">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5" t="s">
        <v>3024</v>
      </c>
      <c r="D19" s="123"/>
      <c r="E19" s="71">
        <f>MAX(H19:L19)</f>
        <v>0</v>
      </c>
      <c r="F19" s="71">
        <v>0</v>
      </c>
      <c r="H19" s="307">
        <f>IF(AND(H3=12,ABS(BILANCA!E176-BILANCA!E234-OBVEZE!D42)&gt;0.001),1,0)</f>
        <v>0</v>
      </c>
      <c r="I19" s="71"/>
      <c r="J19" s="71"/>
      <c r="K19" s="71"/>
      <c r="L19" s="71"/>
      <c r="M19" s="71"/>
      <c r="N19" s="71"/>
      <c r="O19" s="71"/>
      <c r="P19" s="71"/>
    </row>
    <row r="20" spans="1:16" ht="19.5" customHeight="1" x14ac:dyDescent="0.25">
      <c r="A20" s="364" t="s">
        <v>3025</v>
      </c>
      <c r="B20" s="365"/>
      <c r="C20" s="366"/>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5"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5"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5"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5"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5"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5"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6">
        <v>258</v>
      </c>
      <c r="B274" s="134" t="str">
        <f>IF(E274=1,"Pogreška",IF(F274=1,"Provjera","O.K."))</f>
        <v>O.K.</v>
      </c>
      <c r="C274" s="305"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6">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4" t="s">
        <v>32</v>
      </c>
      <c r="B277" s="365"/>
      <c r="C277" s="366"/>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5"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4" t="s">
        <v>37</v>
      </c>
      <c r="B311" s="365"/>
      <c r="C311" s="366"/>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5"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4" t="s">
        <v>36</v>
      </c>
      <c r="B314" s="365"/>
      <c r="C314" s="366"/>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4" t="s">
        <v>3316</v>
      </c>
      <c r="B316" s="365"/>
      <c r="C316" s="366"/>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2024-02-02T13:25:47Z</cp:lastPrinted>
  <dcterms:created xsi:type="dcterms:W3CDTF">2022-04-01T05:14:30Z</dcterms:created>
  <dcterms:modified xsi:type="dcterms:W3CDTF">2025-06-18T09:38:34Z</dcterms:modified>
</cp:coreProperties>
</file>